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roslav\Desktop\Horní  Podluží\Horní Podluží Hřbitovní kaple\"/>
    </mc:Choice>
  </mc:AlternateContent>
  <bookViews>
    <workbookView xWindow="0" yWindow="0" windowWidth="25200" windowHeight="1291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Rekapitulace!$G$18</definedName>
    <definedName name="Dodavka0">Položky!#REF!</definedName>
    <definedName name="HSV">Rekapitulace!$E$18</definedName>
    <definedName name="HSV0">Položky!#REF!</definedName>
    <definedName name="HZS">Rekapitulace!$I$18</definedName>
    <definedName name="HZS0">Položky!#REF!</definedName>
    <definedName name="JKSO">'Krycí list'!$F$4</definedName>
    <definedName name="MJ">'Krycí list'!$G$4</definedName>
    <definedName name="Mont">Rekapitulace!$H$18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Položky!$A$1:$G$84</definedName>
    <definedName name="_xlnm.Print_Area" localSheetId="1">Rekapitulace!$A$1:$I$24</definedName>
    <definedName name="PocetMJ">'Krycí list'!$G$7</definedName>
    <definedName name="Poznamka">'Krycí list'!$B$37</definedName>
    <definedName name="Projektant">'Krycí list'!$C$7</definedName>
    <definedName name="PSV">Rekapitulace!$F$18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Rekapitulace!$H$24</definedName>
    <definedName name="VRNKc">Rekapitulace!$E$23</definedName>
    <definedName name="VRNnazev">Rekapitulace!$A$23</definedName>
    <definedName name="VRNproc">Rekapitulace!$F$23</definedName>
    <definedName name="VRNzakl">Rekapitulace!$G$23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83" i="3" l="1"/>
  <c r="BD83" i="3"/>
  <c r="BC83" i="3"/>
  <c r="BA83" i="3"/>
  <c r="G83" i="3"/>
  <c r="BB83" i="3" s="1"/>
  <c r="BE82" i="3"/>
  <c r="BD82" i="3"/>
  <c r="BC82" i="3"/>
  <c r="BA82" i="3"/>
  <c r="G82" i="3"/>
  <c r="BB82" i="3" s="1"/>
  <c r="BE81" i="3"/>
  <c r="BE84" i="3" s="1"/>
  <c r="I17" i="2" s="1"/>
  <c r="BD81" i="3"/>
  <c r="BC81" i="3"/>
  <c r="BC84" i="3" s="1"/>
  <c r="G17" i="2" s="1"/>
  <c r="BA81" i="3"/>
  <c r="G81" i="3"/>
  <c r="BB81" i="3" s="1"/>
  <c r="BB84" i="3" s="1"/>
  <c r="F17" i="2" s="1"/>
  <c r="B17" i="2"/>
  <c r="A17" i="2"/>
  <c r="BD84" i="3"/>
  <c r="H17" i="2" s="1"/>
  <c r="BA84" i="3"/>
  <c r="E17" i="2" s="1"/>
  <c r="C84" i="3"/>
  <c r="BE78" i="3"/>
  <c r="BD78" i="3"/>
  <c r="BD79" i="3" s="1"/>
  <c r="H16" i="2" s="1"/>
  <c r="BC78" i="3"/>
  <c r="BA78" i="3"/>
  <c r="G78" i="3"/>
  <c r="BB78" i="3" s="1"/>
  <c r="BB79" i="3" s="1"/>
  <c r="F16" i="2" s="1"/>
  <c r="B16" i="2"/>
  <c r="A16" i="2"/>
  <c r="BE79" i="3"/>
  <c r="I16" i="2" s="1"/>
  <c r="BC79" i="3"/>
  <c r="G16" i="2" s="1"/>
  <c r="BA79" i="3"/>
  <c r="E16" i="2" s="1"/>
  <c r="C79" i="3"/>
  <c r="BE75" i="3"/>
  <c r="BD75" i="3"/>
  <c r="BC75" i="3"/>
  <c r="BA75" i="3"/>
  <c r="G75" i="3"/>
  <c r="BB75" i="3" s="1"/>
  <c r="BE74" i="3"/>
  <c r="BD74" i="3"/>
  <c r="BC74" i="3"/>
  <c r="BA74" i="3"/>
  <c r="G74" i="3"/>
  <c r="BB74" i="3" s="1"/>
  <c r="BE73" i="3"/>
  <c r="BD73" i="3"/>
  <c r="BC73" i="3"/>
  <c r="BA73" i="3"/>
  <c r="G73" i="3"/>
  <c r="BB73" i="3" s="1"/>
  <c r="BE72" i="3"/>
  <c r="BD72" i="3"/>
  <c r="BC72" i="3"/>
  <c r="BA72" i="3"/>
  <c r="G72" i="3"/>
  <c r="BB72" i="3" s="1"/>
  <c r="BE71" i="3"/>
  <c r="BD71" i="3"/>
  <c r="BC71" i="3"/>
  <c r="BA71" i="3"/>
  <c r="G71" i="3"/>
  <c r="BB71" i="3" s="1"/>
  <c r="BE70" i="3"/>
  <c r="BD70" i="3"/>
  <c r="BC70" i="3"/>
  <c r="BA70" i="3"/>
  <c r="G70" i="3"/>
  <c r="BB70" i="3" s="1"/>
  <c r="BE69" i="3"/>
  <c r="BD69" i="3"/>
  <c r="BC69" i="3"/>
  <c r="BA69" i="3"/>
  <c r="G69" i="3"/>
  <c r="BB69" i="3" s="1"/>
  <c r="BE68" i="3"/>
  <c r="BD68" i="3"/>
  <c r="BC68" i="3"/>
  <c r="BA68" i="3"/>
  <c r="G68" i="3"/>
  <c r="BB68" i="3" s="1"/>
  <c r="BE67" i="3"/>
  <c r="BD67" i="3"/>
  <c r="BC67" i="3"/>
  <c r="BA67" i="3"/>
  <c r="G67" i="3"/>
  <c r="BB67" i="3" s="1"/>
  <c r="BE66" i="3"/>
  <c r="BD66" i="3"/>
  <c r="BC66" i="3"/>
  <c r="BA66" i="3"/>
  <c r="G66" i="3"/>
  <c r="BB66" i="3" s="1"/>
  <c r="BE65" i="3"/>
  <c r="BD65" i="3"/>
  <c r="BC65" i="3"/>
  <c r="BC76" i="3" s="1"/>
  <c r="G15" i="2" s="1"/>
  <c r="BA65" i="3"/>
  <c r="G65" i="3"/>
  <c r="BB65" i="3" s="1"/>
  <c r="BE64" i="3"/>
  <c r="BD64" i="3"/>
  <c r="BD76" i="3" s="1"/>
  <c r="H15" i="2" s="1"/>
  <c r="BC64" i="3"/>
  <c r="BA64" i="3"/>
  <c r="G64" i="3"/>
  <c r="B15" i="2"/>
  <c r="A15" i="2"/>
  <c r="BE76" i="3"/>
  <c r="I15" i="2" s="1"/>
  <c r="BA76" i="3"/>
  <c r="E15" i="2" s="1"/>
  <c r="C76" i="3"/>
  <c r="BE61" i="3"/>
  <c r="BD61" i="3"/>
  <c r="BC61" i="3"/>
  <c r="BA61" i="3"/>
  <c r="G61" i="3"/>
  <c r="BB61" i="3" s="1"/>
  <c r="BE60" i="3"/>
  <c r="BD60" i="3"/>
  <c r="BC60" i="3"/>
  <c r="BA60" i="3"/>
  <c r="G60" i="3"/>
  <c r="BB60" i="3" s="1"/>
  <c r="BE59" i="3"/>
  <c r="BD59" i="3"/>
  <c r="BC59" i="3"/>
  <c r="BA59" i="3"/>
  <c r="G59" i="3"/>
  <c r="BB59" i="3" s="1"/>
  <c r="BE58" i="3"/>
  <c r="BD58" i="3"/>
  <c r="BC58" i="3"/>
  <c r="BA58" i="3"/>
  <c r="G58" i="3"/>
  <c r="BB58" i="3" s="1"/>
  <c r="BE57" i="3"/>
  <c r="BD57" i="3"/>
  <c r="BC57" i="3"/>
  <c r="BA57" i="3"/>
  <c r="G57" i="3"/>
  <c r="BB57" i="3" s="1"/>
  <c r="BE56" i="3"/>
  <c r="BD56" i="3"/>
  <c r="BC56" i="3"/>
  <c r="BA56" i="3"/>
  <c r="G56" i="3"/>
  <c r="BB56" i="3" s="1"/>
  <c r="BE55" i="3"/>
  <c r="BD55" i="3"/>
  <c r="BC55" i="3"/>
  <c r="BA55" i="3"/>
  <c r="G55" i="3"/>
  <c r="BB55" i="3" s="1"/>
  <c r="BE54" i="3"/>
  <c r="BD54" i="3"/>
  <c r="BC54" i="3"/>
  <c r="BA54" i="3"/>
  <c r="G54" i="3"/>
  <c r="BB54" i="3" s="1"/>
  <c r="BE53" i="3"/>
  <c r="BD53" i="3"/>
  <c r="BC53" i="3"/>
  <c r="BA53" i="3"/>
  <c r="G53" i="3"/>
  <c r="BB53" i="3" s="1"/>
  <c r="BE52" i="3"/>
  <c r="BD52" i="3"/>
  <c r="BC52" i="3"/>
  <c r="BA52" i="3"/>
  <c r="G52" i="3"/>
  <c r="BB52" i="3" s="1"/>
  <c r="BE51" i="3"/>
  <c r="BD51" i="3"/>
  <c r="BC51" i="3"/>
  <c r="BA51" i="3"/>
  <c r="G51" i="3"/>
  <c r="BB51" i="3" s="1"/>
  <c r="BE50" i="3"/>
  <c r="BD50" i="3"/>
  <c r="BC50" i="3"/>
  <c r="BA50" i="3"/>
  <c r="G50" i="3"/>
  <c r="BB50" i="3" s="1"/>
  <c r="BE49" i="3"/>
  <c r="BD49" i="3"/>
  <c r="BC49" i="3"/>
  <c r="BA49" i="3"/>
  <c r="G49" i="3"/>
  <c r="BB49" i="3" s="1"/>
  <c r="BE48" i="3"/>
  <c r="BD48" i="3"/>
  <c r="BC48" i="3"/>
  <c r="BA48" i="3"/>
  <c r="BA62" i="3" s="1"/>
  <c r="E14" i="2" s="1"/>
  <c r="G48" i="3"/>
  <c r="BB48" i="3" s="1"/>
  <c r="BE47" i="3"/>
  <c r="BE62" i="3" s="1"/>
  <c r="I14" i="2" s="1"/>
  <c r="BD47" i="3"/>
  <c r="BC47" i="3"/>
  <c r="BA47" i="3"/>
  <c r="G47" i="3"/>
  <c r="G62" i="3" s="1"/>
  <c r="B14" i="2"/>
  <c r="A14" i="2"/>
  <c r="BC62" i="3"/>
  <c r="G14" i="2" s="1"/>
  <c r="C62" i="3"/>
  <c r="BE44" i="3"/>
  <c r="BD44" i="3"/>
  <c r="BC44" i="3"/>
  <c r="BB44" i="3"/>
  <c r="G44" i="3"/>
  <c r="BA44" i="3" s="1"/>
  <c r="BE43" i="3"/>
  <c r="BD43" i="3"/>
  <c r="BC43" i="3"/>
  <c r="BB43" i="3"/>
  <c r="G43" i="3"/>
  <c r="BA43" i="3" s="1"/>
  <c r="BE42" i="3"/>
  <c r="BD42" i="3"/>
  <c r="BC42" i="3"/>
  <c r="BB42" i="3"/>
  <c r="G42" i="3"/>
  <c r="BA42" i="3" s="1"/>
  <c r="BE41" i="3"/>
  <c r="BE45" i="3" s="1"/>
  <c r="I13" i="2" s="1"/>
  <c r="BD41" i="3"/>
  <c r="BC41" i="3"/>
  <c r="BB41" i="3"/>
  <c r="G41" i="3"/>
  <c r="B13" i="2"/>
  <c r="A13" i="2"/>
  <c r="BC45" i="3"/>
  <c r="G13" i="2" s="1"/>
  <c r="C45" i="3"/>
  <c r="BE38" i="3"/>
  <c r="BD38" i="3"/>
  <c r="BD39" i="3" s="1"/>
  <c r="BC38" i="3"/>
  <c r="BC39" i="3" s="1"/>
  <c r="G12" i="2" s="1"/>
  <c r="BB38" i="3"/>
  <c r="BB39" i="3" s="1"/>
  <c r="F12" i="2" s="1"/>
  <c r="G38" i="3"/>
  <c r="H12" i="2"/>
  <c r="B12" i="2"/>
  <c r="A12" i="2"/>
  <c r="BE39" i="3"/>
  <c r="I12" i="2" s="1"/>
  <c r="C39" i="3"/>
  <c r="BE35" i="3"/>
  <c r="BD35" i="3"/>
  <c r="BC35" i="3"/>
  <c r="BB35" i="3"/>
  <c r="G35" i="3"/>
  <c r="BA35" i="3" s="1"/>
  <c r="BE34" i="3"/>
  <c r="BD34" i="3"/>
  <c r="BC34" i="3"/>
  <c r="BB34" i="3"/>
  <c r="G34" i="3"/>
  <c r="BA34" i="3" s="1"/>
  <c r="BE33" i="3"/>
  <c r="BD33" i="3"/>
  <c r="BC33" i="3"/>
  <c r="BB33" i="3"/>
  <c r="G33" i="3"/>
  <c r="BA33" i="3" s="1"/>
  <c r="BE32" i="3"/>
  <c r="BD32" i="3"/>
  <c r="BC32" i="3"/>
  <c r="BC36" i="3" s="1"/>
  <c r="G11" i="2" s="1"/>
  <c r="BB32" i="3"/>
  <c r="G32" i="3"/>
  <c r="B11" i="2"/>
  <c r="A11" i="2"/>
  <c r="BE36" i="3"/>
  <c r="I11" i="2" s="1"/>
  <c r="C36" i="3"/>
  <c r="BE29" i="3"/>
  <c r="BD29" i="3"/>
  <c r="BD30" i="3" s="1"/>
  <c r="BC29" i="3"/>
  <c r="BB29" i="3"/>
  <c r="BB30" i="3" s="1"/>
  <c r="F10" i="2" s="1"/>
  <c r="G29" i="3"/>
  <c r="H10" i="2"/>
  <c r="B10" i="2"/>
  <c r="A10" i="2"/>
  <c r="BE30" i="3"/>
  <c r="I10" i="2" s="1"/>
  <c r="BC30" i="3"/>
  <c r="G10" i="2" s="1"/>
  <c r="C30" i="3"/>
  <c r="BE26" i="3"/>
  <c r="BD26" i="3"/>
  <c r="BC26" i="3"/>
  <c r="BB26" i="3"/>
  <c r="G26" i="3"/>
  <c r="BA26" i="3" s="1"/>
  <c r="BE25" i="3"/>
  <c r="BD25" i="3"/>
  <c r="BC25" i="3"/>
  <c r="BB25" i="3"/>
  <c r="G25" i="3"/>
  <c r="BA25" i="3" s="1"/>
  <c r="BE24" i="3"/>
  <c r="BD24" i="3"/>
  <c r="BC24" i="3"/>
  <c r="BB24" i="3"/>
  <c r="G24" i="3"/>
  <c r="BA24" i="3" s="1"/>
  <c r="BE23" i="3"/>
  <c r="BE27" i="3" s="1"/>
  <c r="I9" i="2" s="1"/>
  <c r="BD23" i="3"/>
  <c r="BC23" i="3"/>
  <c r="BB23" i="3"/>
  <c r="G23" i="3"/>
  <c r="BA23" i="3" s="1"/>
  <c r="BE22" i="3"/>
  <c r="BD22" i="3"/>
  <c r="BD27" i="3" s="1"/>
  <c r="BC22" i="3"/>
  <c r="BB22" i="3"/>
  <c r="BB27" i="3" s="1"/>
  <c r="F9" i="2" s="1"/>
  <c r="G22" i="3"/>
  <c r="H9" i="2"/>
  <c r="B9" i="2"/>
  <c r="A9" i="2"/>
  <c r="BC27" i="3"/>
  <c r="G9" i="2" s="1"/>
  <c r="C27" i="3"/>
  <c r="BE19" i="3"/>
  <c r="BE20" i="3" s="1"/>
  <c r="I8" i="2" s="1"/>
  <c r="BD19" i="3"/>
  <c r="BC19" i="3"/>
  <c r="BB19" i="3"/>
  <c r="G19" i="3"/>
  <c r="BA19" i="3" s="1"/>
  <c r="BE18" i="3"/>
  <c r="BD18" i="3"/>
  <c r="BD20" i="3" s="1"/>
  <c r="BC18" i="3"/>
  <c r="BB18" i="3"/>
  <c r="BB20" i="3" s="1"/>
  <c r="F8" i="2" s="1"/>
  <c r="G18" i="3"/>
  <c r="H8" i="2"/>
  <c r="B8" i="2"/>
  <c r="A8" i="2"/>
  <c r="BC20" i="3"/>
  <c r="G8" i="2" s="1"/>
  <c r="C20" i="3"/>
  <c r="BE15" i="3"/>
  <c r="BD15" i="3"/>
  <c r="BC15" i="3"/>
  <c r="BB15" i="3"/>
  <c r="G15" i="3"/>
  <c r="BA15" i="3" s="1"/>
  <c r="BE14" i="3"/>
  <c r="BD14" i="3"/>
  <c r="BC14" i="3"/>
  <c r="BB14" i="3"/>
  <c r="G14" i="3"/>
  <c r="BA14" i="3" s="1"/>
  <c r="BE13" i="3"/>
  <c r="BD13" i="3"/>
  <c r="BC13" i="3"/>
  <c r="BB13" i="3"/>
  <c r="G13" i="3"/>
  <c r="BA13" i="3" s="1"/>
  <c r="BE12" i="3"/>
  <c r="BD12" i="3"/>
  <c r="BC12" i="3"/>
  <c r="BB12" i="3"/>
  <c r="G12" i="3"/>
  <c r="BA12" i="3" s="1"/>
  <c r="BE11" i="3"/>
  <c r="BD11" i="3"/>
  <c r="BC11" i="3"/>
  <c r="BB11" i="3"/>
  <c r="G11" i="3"/>
  <c r="BA11" i="3" s="1"/>
  <c r="BE10" i="3"/>
  <c r="BD10" i="3"/>
  <c r="BC10" i="3"/>
  <c r="BB10" i="3"/>
  <c r="G10" i="3"/>
  <c r="BA10" i="3" s="1"/>
  <c r="BE9" i="3"/>
  <c r="BD9" i="3"/>
  <c r="BC9" i="3"/>
  <c r="BB9" i="3"/>
  <c r="G9" i="3"/>
  <c r="BA9" i="3" s="1"/>
  <c r="BA16" i="3" s="1"/>
  <c r="E7" i="2" s="1"/>
  <c r="BE8" i="3"/>
  <c r="BD8" i="3"/>
  <c r="BD16" i="3" s="1"/>
  <c r="H7" i="2" s="1"/>
  <c r="BC8" i="3"/>
  <c r="BB8" i="3"/>
  <c r="BB16" i="3" s="1"/>
  <c r="F7" i="2" s="1"/>
  <c r="G8" i="3"/>
  <c r="BA8" i="3" s="1"/>
  <c r="B7" i="2"/>
  <c r="A7" i="2"/>
  <c r="BE16" i="3"/>
  <c r="I7" i="2" s="1"/>
  <c r="BC16" i="3"/>
  <c r="G7" i="2" s="1"/>
  <c r="G18" i="2" s="1"/>
  <c r="C14" i="1" s="1"/>
  <c r="G16" i="3"/>
  <c r="C16" i="3"/>
  <c r="C4" i="3"/>
  <c r="F3" i="3"/>
  <c r="C3" i="3"/>
  <c r="H24" i="2"/>
  <c r="I23" i="2"/>
  <c r="G23" i="2"/>
  <c r="C2" i="2"/>
  <c r="C1" i="2"/>
  <c r="F33" i="1"/>
  <c r="F31" i="1"/>
  <c r="G22" i="1"/>
  <c r="G21" i="1" s="1"/>
  <c r="G8" i="1"/>
  <c r="I18" i="2" l="1"/>
  <c r="C20" i="1" s="1"/>
  <c r="F34" i="1"/>
  <c r="BB36" i="3"/>
  <c r="F11" i="2" s="1"/>
  <c r="BD36" i="3"/>
  <c r="H11" i="2" s="1"/>
  <c r="BD62" i="3"/>
  <c r="H14" i="2" s="1"/>
  <c r="G76" i="3"/>
  <c r="G84" i="3"/>
  <c r="BA18" i="3"/>
  <c r="BA20" i="3" s="1"/>
  <c r="E8" i="2" s="1"/>
  <c r="G20" i="3"/>
  <c r="BA22" i="3"/>
  <c r="BA27" i="3" s="1"/>
  <c r="E9" i="2" s="1"/>
  <c r="G27" i="3"/>
  <c r="BA32" i="3"/>
  <c r="BA36" i="3" s="1"/>
  <c r="E11" i="2" s="1"/>
  <c r="G36" i="3"/>
  <c r="BA38" i="3"/>
  <c r="BA39" i="3" s="1"/>
  <c r="E12" i="2" s="1"/>
  <c r="G39" i="3"/>
  <c r="BB45" i="3"/>
  <c r="F13" i="2" s="1"/>
  <c r="BD45" i="3"/>
  <c r="H13" i="2" s="1"/>
  <c r="H18" i="2" s="1"/>
  <c r="C15" i="1" s="1"/>
  <c r="BA29" i="3"/>
  <c r="BA30" i="3" s="1"/>
  <c r="E10" i="2" s="1"/>
  <c r="G30" i="3"/>
  <c r="BA41" i="3"/>
  <c r="BA45" i="3" s="1"/>
  <c r="E13" i="2" s="1"/>
  <c r="G45" i="3"/>
  <c r="BB47" i="3"/>
  <c r="BB62" i="3" s="1"/>
  <c r="F14" i="2" s="1"/>
  <c r="BB64" i="3"/>
  <c r="BB76" i="3" s="1"/>
  <c r="F15" i="2" s="1"/>
  <c r="G79" i="3"/>
  <c r="F18" i="2" l="1"/>
  <c r="C17" i="1" s="1"/>
  <c r="E18" i="2"/>
  <c r="C16" i="1" s="1"/>
  <c r="C18" i="1"/>
  <c r="C21" i="1" s="1"/>
  <c r="C22" i="1" s="1"/>
</calcChain>
</file>

<file path=xl/sharedStrings.xml><?xml version="1.0" encoding="utf-8"?>
<sst xmlns="http://schemas.openxmlformats.org/spreadsheetml/2006/main" count="306" uniqueCount="210">
  <si>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</si>
  <si>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</si>
  <si>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</si>
  <si>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</si>
  <si>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</si>
  <si>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</si>
  <si>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</si>
  <si>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</si>
  <si>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</si>
  <si>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</si>
  <si>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</si>
  <si>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</si>
  <si>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</si>
  <si>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</si>
  <si>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</si>
  <si>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</si>
  <si>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</si>
  <si>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</si>
  <si>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</si>
  <si>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</si>
  <si>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</si>
  <si>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</si>
  <si>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</si>
  <si>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</si>
  <si>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</si>
  <si>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</si>
  <si>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</si>
  <si>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</si>
  <si>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</si>
  <si>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</si>
  <si>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</si>
  <si>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</si>
  <si>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</si>
  <si>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</si>
  <si>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</si>
  <si>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</si>
  <si>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</si>
  <si>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</si>
  <si>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</si>
  <si>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</si>
  <si>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</si>
  <si>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</si>
  <si>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</si>
  <si>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</si>
  <si>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</si>
  <si>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</si>
  <si>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</si>
  <si>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</si>
  <si>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</si>
  <si>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</si>
  <si>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</si>
  <si>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</si>
  <si>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</si>
  <si>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</si>
  <si>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</si>
  <si>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</si>
  <si>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</si>
  <si>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</si>
  <si>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</si>
  <si>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</si>
  <si>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</si>
  <si>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</si>
  <si>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</si>
  <si>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</si>
  <si>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</si>
  <si>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</si>
  <si>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</si>
  <si>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</si>
  <si>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ks</t>
  </si>
  <si>
    <t>Celkem za</t>
  </si>
  <si>
    <t>Hřbitovní kaple</t>
  </si>
  <si>
    <t>Oprava střechy</t>
  </si>
  <si>
    <t>111 20-1101.R00</t>
  </si>
  <si>
    <t xml:space="preserve">Odstranění křovin i s kořeny na ploše do 1000 m2 </t>
  </si>
  <si>
    <t>m2</t>
  </si>
  <si>
    <t>111 20-1401.R00</t>
  </si>
  <si>
    <t xml:space="preserve">Spálení křovin a stromů o průměru do 100 mm </t>
  </si>
  <si>
    <t>111 10-1101.R00</t>
  </si>
  <si>
    <t>Odstranění travin, rákosu na ploše do 0,1 ha na okapním chodníku, očištění</t>
  </si>
  <si>
    <t>har</t>
  </si>
  <si>
    <t>114 20-3101.R00</t>
  </si>
  <si>
    <t xml:space="preserve">Rozebrání dlažeb z lomového kamene na sucho </t>
  </si>
  <si>
    <t>m3</t>
  </si>
  <si>
    <t>114 20-3201.R00</t>
  </si>
  <si>
    <t xml:space="preserve">Očištění lomového kamene od hlíny a písku </t>
  </si>
  <si>
    <t>114 20-3401.R00</t>
  </si>
  <si>
    <t xml:space="preserve">Srovnání lom. kamene do figur na vzdálenost do 10m </t>
  </si>
  <si>
    <t>125 70-3301.R00</t>
  </si>
  <si>
    <t xml:space="preserve">Čištění kanálů s nezpevněným.dnem, tl.vrstvy 25 cm </t>
  </si>
  <si>
    <t>162 25-3101.R00</t>
  </si>
  <si>
    <t xml:space="preserve">Vodorovné přemístění nánosu, únos.dna přes 40 kPa </t>
  </si>
  <si>
    <t>3</t>
  </si>
  <si>
    <t>Svislé a kompletní konstrukce</t>
  </si>
  <si>
    <t>311 21-1124.R00</t>
  </si>
  <si>
    <t>Zdivo nadzákladové z lomového kamene na MC 10 oprava okapního chodníku</t>
  </si>
  <si>
    <t>311 23-1114.R00</t>
  </si>
  <si>
    <t>Zdivo nosné cihelné z CP 29 P15 na MVC 2,5 dozdívka štítu pod křížem</t>
  </si>
  <si>
    <t>61</t>
  </si>
  <si>
    <t>Upravy povrchů vnitřní</t>
  </si>
  <si>
    <t xml:space="preserve">613 44 </t>
  </si>
  <si>
    <t xml:space="preserve">Sádrový sokl pilastrů </t>
  </si>
  <si>
    <t>613 44</t>
  </si>
  <si>
    <t xml:space="preserve">Sádrový štuk tl. do 2 mm sloupů/pilířů hranatých </t>
  </si>
  <si>
    <t>m</t>
  </si>
  <si>
    <t>610 99-1111.R00</t>
  </si>
  <si>
    <t xml:space="preserve">Zakrývání výplní vnitřních otvorů </t>
  </si>
  <si>
    <t>611 40-1971.R00</t>
  </si>
  <si>
    <t xml:space="preserve">Příplatek za protiplísňovou přísadu do štuk.vrstvy </t>
  </si>
  <si>
    <t>611 42-1432.R00</t>
  </si>
  <si>
    <t xml:space="preserve">Omítka vnitřní stropů 1x rákosování, MVC, štuková </t>
  </si>
  <si>
    <t>93</t>
  </si>
  <si>
    <t>Dokončovací práce inž.staveb</t>
  </si>
  <si>
    <t>938 90-2103.R00</t>
  </si>
  <si>
    <t xml:space="preserve">Čištění příkopů š. do 40 cm, objem do 0,50 m3/m </t>
  </si>
  <si>
    <t>94</t>
  </si>
  <si>
    <t>Lešení a stavební výtahy</t>
  </si>
  <si>
    <t>941 94-1031.R00</t>
  </si>
  <si>
    <t xml:space="preserve">Montáž lešení leh.řad.s podlahami,š.do 1 m, H 10 m </t>
  </si>
  <si>
    <t>943 94-3222.R00</t>
  </si>
  <si>
    <t xml:space="preserve">Montáž lešení prostorové lehké, do 200kg, H 22 m </t>
  </si>
  <si>
    <t>941 94-1831.R00</t>
  </si>
  <si>
    <t xml:space="preserve">Demontáž lešení leh.řad.s podlahami,š.1 m, H 10 m </t>
  </si>
  <si>
    <t>943 94-3821.R00</t>
  </si>
  <si>
    <t xml:space="preserve">Demontáž lešení, prostor. lehké, 200 kPa, H 10 m </t>
  </si>
  <si>
    <t>96</t>
  </si>
  <si>
    <t>Bourání konstrukcí</t>
  </si>
  <si>
    <t>965 08-2923.R00</t>
  </si>
  <si>
    <t xml:space="preserve">Odstranění násypu tl. do 10 cm, plocha nad 2 m2 </t>
  </si>
  <si>
    <t>99</t>
  </si>
  <si>
    <t>Staveništní přesun hmot</t>
  </si>
  <si>
    <t>998 00-9101.R00</t>
  </si>
  <si>
    <t xml:space="preserve">Přesun hmot lešení samostatně budovaného </t>
  </si>
  <si>
    <t>t</t>
  </si>
  <si>
    <t>998 00-9199.R00</t>
  </si>
  <si>
    <t xml:space="preserve">Příplatek za zvětšený přesun lešení za další 1 km </t>
  </si>
  <si>
    <t>998 98-2123.R00</t>
  </si>
  <si>
    <t>Přesun hmot, demolice jiným způsobem, v. do 21 m snesení kamenného kříže ze střechy jeřábem</t>
  </si>
  <si>
    <t>Přesun hmot, demolice jiným způsobem, v. do 21 m osazení kamenného kříže na střechu jeřábem</t>
  </si>
  <si>
    <t>762</t>
  </si>
  <si>
    <t>Konstrukce tesařské</t>
  </si>
  <si>
    <t>762 34-1811.R00</t>
  </si>
  <si>
    <t xml:space="preserve">Demontáž bednění střech rovných z prken hrubých </t>
  </si>
  <si>
    <t>762 81-1811.R00</t>
  </si>
  <si>
    <t xml:space="preserve">Demontáž záklopů z hrubých prken tl. do 3,2 cm </t>
  </si>
  <si>
    <t>762 84-1812.R00</t>
  </si>
  <si>
    <t xml:space="preserve">Demontáž podbíjení obkladů stropů s omítkou </t>
  </si>
  <si>
    <t>762 33-1814.R00</t>
  </si>
  <si>
    <t xml:space="preserve">Demontáž konstrukcí krovů z hranolů do 450 cm2 </t>
  </si>
  <si>
    <t>762 33-1812.R00</t>
  </si>
  <si>
    <t xml:space="preserve">Demontáž konstrukcí krovů z hranolů do 224 cm2 </t>
  </si>
  <si>
    <t>762 31-1101.R00</t>
  </si>
  <si>
    <t xml:space="preserve">Montáž hmoždinek Buldog, včetně lůžka </t>
  </si>
  <si>
    <t>kus</t>
  </si>
  <si>
    <t>762 39-5000.R00</t>
  </si>
  <si>
    <t xml:space="preserve">Spojovací a ochranné prostředky pro střechy </t>
  </si>
  <si>
    <t>762 33-2120.RT2</t>
  </si>
  <si>
    <t>Montáž vázaných krovů pravidelných do 224 cm2 včetně dodávky řeziva, hranoly 10/14-krokve</t>
  </si>
  <si>
    <t>762 33-2140.RT2</t>
  </si>
  <si>
    <t>Montáž vázaných krovů pravidelných do 450 cm2 včetně dodávky řeziva, hranoly 18/18</t>
  </si>
  <si>
    <t>Montáž vázaných krovů pravidelných do 224 cm2 včetně dodávky řeziva, hranoly 8/16-kleštiny</t>
  </si>
  <si>
    <t>762 34-1210.RT2</t>
  </si>
  <si>
    <t>Montáž bednění střech rovných, prkna hrubá na sraz včetně dodávky řeziva, prkna tl. 24 mm</t>
  </si>
  <si>
    <t>762 84-1110.RT3</t>
  </si>
  <si>
    <t>Montáž podbíjení stropů, prkna hrubá na sraz včetně dodávky řeziva, prkna tl. 24 mm</t>
  </si>
  <si>
    <t>762 89-5000.R00</t>
  </si>
  <si>
    <t xml:space="preserve">Spojovací prostředky pro montáž stropů </t>
  </si>
  <si>
    <t>762 91-1111.R00</t>
  </si>
  <si>
    <t xml:space="preserve">Impregnace řeziva máčením Bochemit QB </t>
  </si>
  <si>
    <t>998 76-2102.R00</t>
  </si>
  <si>
    <t xml:space="preserve">Přesun hmot pro tesařské konstrukce, výšky do 12 m </t>
  </si>
  <si>
    <t>764</t>
  </si>
  <si>
    <t>Konstrukce klempířské</t>
  </si>
  <si>
    <t>764 31-1822.R00</t>
  </si>
  <si>
    <t xml:space="preserve">Demont. krytiny, tabule 2 x 1 m, nad 25 m2, do 30° </t>
  </si>
  <si>
    <t>764 45-3842.R00</t>
  </si>
  <si>
    <t xml:space="preserve">Demontáž kolen horních dvojitých,75 a 100 mm </t>
  </si>
  <si>
    <t>764 45-3872.R00</t>
  </si>
  <si>
    <t xml:space="preserve">Demontáž odskoků o str.nebo D 75 a 100 mm </t>
  </si>
  <si>
    <t>764 45-3881.R00</t>
  </si>
  <si>
    <t xml:space="preserve">Demontáž výpustí vody, kruhových </t>
  </si>
  <si>
    <t>764 45-4801.R00</t>
  </si>
  <si>
    <t xml:space="preserve">Demontáž odpadních trub kruhových,D 75 a 100 mm </t>
  </si>
  <si>
    <t>764 21-2611.R00</t>
  </si>
  <si>
    <t xml:space="preserve">Krytina TiZn RHEINZINK, svitky rš. 570 mm, do 10° </t>
  </si>
  <si>
    <t>764 29-2611.R00</t>
  </si>
  <si>
    <t xml:space="preserve">Oplechování hřebene TiZn RHEINZINK, s odvětráním </t>
  </si>
  <si>
    <t>764 29-2661.R00</t>
  </si>
  <si>
    <t xml:space="preserve">Oplechování okapní hrany z TiZn RHEINZINK </t>
  </si>
  <si>
    <t>764 55-1602.R00</t>
  </si>
  <si>
    <t xml:space="preserve">Svod z Ti Zn RHEINZINK, kruhový, D 80 mm </t>
  </si>
  <si>
    <t>764 55-1612.R00</t>
  </si>
  <si>
    <t xml:space="preserve">Koleno z Ti Zn RHEINZINK 72°, kruhové, D 80 mm </t>
  </si>
  <si>
    <t>764 24-8431.R00</t>
  </si>
  <si>
    <t xml:space="preserve">Maska nároží svodu Ti Zn plech, 250 x 250 mm </t>
  </si>
  <si>
    <t>764 23</t>
  </si>
  <si>
    <t xml:space="preserve">Lemování soklu kříže z TiZn RHEINZINK </t>
  </si>
  <si>
    <t>765</t>
  </si>
  <si>
    <t>Krytiny tvrdé</t>
  </si>
  <si>
    <t>765 90-1109.R00</t>
  </si>
  <si>
    <t xml:space="preserve">Fólie podstřešní paropropustná Delta Trela plus </t>
  </si>
  <si>
    <t>767</t>
  </si>
  <si>
    <t>Konstrukce zámečnické</t>
  </si>
  <si>
    <t>767 99-5104.R00</t>
  </si>
  <si>
    <t xml:space="preserve">Výroba a montáž kov. atypických konstr. do 50 kg </t>
  </si>
  <si>
    <t>kg</t>
  </si>
  <si>
    <t>767 99</t>
  </si>
  <si>
    <t xml:space="preserve">Žárové zinkování ocelových konstr. do 50 kg </t>
  </si>
  <si>
    <t xml:space="preserve">Výroba stabilizačního trnu kříže z nerez oceli </t>
  </si>
  <si>
    <t>Rekonstrukce hřbitovní kaple 1. etapa - oprava střechy</t>
  </si>
  <si>
    <t>Obec Horní Podluží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</si>
</sst>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.0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28"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71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9" t="s">
        <v>70</v>
      </c>
      <c r="D6" s="10"/>
      <c r="E6" s="10"/>
      <c r="F6" s="18"/>
      <c r="G6" s="12"/>
    </row>
    <row r="7" spans="1:57" x14ac:dyDescent="0.2">
      <c r="A7" s="13" t="s">
        <v>8</v>
      </c>
      <c r="B7" s="15"/>
      <c r="C7" s="176"/>
      <c r="D7" s="177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76" t="s">
        <v>209</v>
      </c>
      <c r="D8" s="177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8"/>
      <c r="F11" s="179"/>
      <c r="G11" s="180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ROUND(SUM(F29:F33),0)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81" t="s">
        <v>208</v>
      </c>
      <c r="C37" s="181"/>
      <c r="D37" s="181"/>
      <c r="E37" s="181"/>
      <c r="F37" s="181"/>
      <c r="G37" s="181"/>
      <c r="H37" t="s">
        <v>4</v>
      </c>
    </row>
    <row r="38" spans="1:8" ht="12.75" customHeight="1" x14ac:dyDescent="0.2">
      <c r="A38" s="68"/>
      <c r="B38" s="181"/>
      <c r="C38" s="181"/>
      <c r="D38" s="181"/>
      <c r="E38" s="181"/>
      <c r="F38" s="181"/>
      <c r="G38" s="181"/>
      <c r="H38" t="s">
        <v>4</v>
      </c>
    </row>
    <row r="39" spans="1:8" x14ac:dyDescent="0.2">
      <c r="A39" s="68"/>
      <c r="B39" s="181"/>
      <c r="C39" s="181"/>
      <c r="D39" s="181"/>
      <c r="E39" s="181"/>
      <c r="F39" s="181"/>
      <c r="G39" s="181"/>
      <c r="H39" t="s">
        <v>4</v>
      </c>
    </row>
    <row r="40" spans="1:8" x14ac:dyDescent="0.2">
      <c r="A40" s="68"/>
      <c r="B40" s="181"/>
      <c r="C40" s="181"/>
      <c r="D40" s="181"/>
      <c r="E40" s="181"/>
      <c r="F40" s="181"/>
      <c r="G40" s="181"/>
      <c r="H40" t="s">
        <v>4</v>
      </c>
    </row>
    <row r="41" spans="1:8" x14ac:dyDescent="0.2">
      <c r="A41" s="68"/>
      <c r="B41" s="181"/>
      <c r="C41" s="181"/>
      <c r="D41" s="181"/>
      <c r="E41" s="181"/>
      <c r="F41" s="181"/>
      <c r="G41" s="181"/>
      <c r="H41" t="s">
        <v>4</v>
      </c>
    </row>
    <row r="42" spans="1:8" x14ac:dyDescent="0.2">
      <c r="A42" s="68"/>
      <c r="B42" s="181"/>
      <c r="C42" s="181"/>
      <c r="D42" s="181"/>
      <c r="E42" s="181"/>
      <c r="F42" s="181"/>
      <c r="G42" s="181"/>
      <c r="H42" t="s">
        <v>4</v>
      </c>
    </row>
    <row r="43" spans="1:8" x14ac:dyDescent="0.2">
      <c r="A43" s="68"/>
      <c r="B43" s="181"/>
      <c r="C43" s="181"/>
      <c r="D43" s="181"/>
      <c r="E43" s="181"/>
      <c r="F43" s="181"/>
      <c r="G43" s="181"/>
      <c r="H43" t="s">
        <v>4</v>
      </c>
    </row>
    <row r="44" spans="1:8" x14ac:dyDescent="0.2">
      <c r="A44" s="68"/>
      <c r="B44" s="181"/>
      <c r="C44" s="181"/>
      <c r="D44" s="181"/>
      <c r="E44" s="181"/>
      <c r="F44" s="181"/>
      <c r="G44" s="181"/>
      <c r="H44" t="s">
        <v>4</v>
      </c>
    </row>
    <row r="45" spans="1:8" ht="3" customHeight="1" x14ac:dyDescent="0.2">
      <c r="A45" s="68"/>
      <c r="B45" s="181"/>
      <c r="C45" s="181"/>
      <c r="D45" s="181"/>
      <c r="E45" s="181"/>
      <c r="F45" s="181"/>
      <c r="G45" s="181"/>
      <c r="H45" t="s">
        <v>4</v>
      </c>
    </row>
    <row r="46" spans="1:8" x14ac:dyDescent="0.2">
      <c r="B46" s="175"/>
      <c r="C46" s="175"/>
      <c r="D46" s="175"/>
      <c r="E46" s="175"/>
      <c r="F46" s="175"/>
      <c r="G46" s="175"/>
    </row>
    <row r="47" spans="1:8" x14ac:dyDescent="0.2">
      <c r="B47" s="175"/>
      <c r="C47" s="175"/>
      <c r="D47" s="175"/>
      <c r="E47" s="175"/>
      <c r="F47" s="175"/>
      <c r="G47" s="175"/>
    </row>
    <row r="48" spans="1:8" x14ac:dyDescent="0.2">
      <c r="B48" s="175"/>
      <c r="C48" s="175"/>
      <c r="D48" s="175"/>
      <c r="E48" s="175"/>
      <c r="F48" s="175"/>
      <c r="G48" s="175"/>
    </row>
    <row r="49" spans="2:7" x14ac:dyDescent="0.2">
      <c r="B49" s="175"/>
      <c r="C49" s="175"/>
      <c r="D49" s="175"/>
      <c r="E49" s="175"/>
      <c r="F49" s="175"/>
      <c r="G49" s="175"/>
    </row>
    <row r="50" spans="2:7" x14ac:dyDescent="0.2">
      <c r="B50" s="175"/>
      <c r="C50" s="175"/>
      <c r="D50" s="175"/>
      <c r="E50" s="175"/>
      <c r="F50" s="175"/>
      <c r="G50" s="175"/>
    </row>
    <row r="51" spans="2:7" x14ac:dyDescent="0.2">
      <c r="B51" s="175"/>
      <c r="C51" s="175"/>
      <c r="D51" s="175"/>
      <c r="E51" s="175"/>
      <c r="F51" s="175"/>
      <c r="G51" s="175"/>
    </row>
    <row r="52" spans="2:7" x14ac:dyDescent="0.2">
      <c r="B52" s="175"/>
      <c r="C52" s="175"/>
      <c r="D52" s="175"/>
      <c r="E52" s="175"/>
      <c r="F52" s="175"/>
      <c r="G52" s="175"/>
    </row>
    <row r="53" spans="2:7" x14ac:dyDescent="0.2">
      <c r="B53" s="175"/>
      <c r="C53" s="175"/>
      <c r="D53" s="175"/>
      <c r="E53" s="175"/>
      <c r="F53" s="175"/>
      <c r="G53" s="175"/>
    </row>
    <row r="54" spans="2:7" x14ac:dyDescent="0.2">
      <c r="B54" s="175"/>
      <c r="C54" s="175"/>
      <c r="D54" s="175"/>
      <c r="E54" s="175"/>
      <c r="F54" s="175"/>
      <c r="G54" s="175"/>
    </row>
    <row r="55" spans="2:7" x14ac:dyDescent="0.2">
      <c r="B55" s="175"/>
      <c r="C55" s="175"/>
      <c r="D55" s="175"/>
      <c r="E55" s="175"/>
      <c r="F55" s="175"/>
      <c r="G55" s="175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5"/>
  <sheetViews>
    <sheetView workbookViewId="0">
      <selection activeCell="A23" sqref="A23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82" t="s">
        <v>5</v>
      </c>
      <c r="B1" s="183"/>
      <c r="C1" s="69" t="str">
        <f>CONCATENATE(cislostavby," ",nazevstavby)</f>
        <v xml:space="preserve"> Hřbitovní kaple</v>
      </c>
      <c r="D1" s="70"/>
      <c r="E1" s="71"/>
      <c r="F1" s="70"/>
      <c r="G1" s="72"/>
      <c r="H1" s="73"/>
      <c r="I1" s="74"/>
    </row>
    <row r="2" spans="1:9" ht="13.5" thickBot="1" x14ac:dyDescent="0.25">
      <c r="A2" s="184" t="s">
        <v>1</v>
      </c>
      <c r="B2" s="185"/>
      <c r="C2" s="75" t="str">
        <f>CONCATENATE(cisloobjektu," ",nazevobjektu)</f>
        <v xml:space="preserve"> Oprava střechy</v>
      </c>
      <c r="D2" s="76"/>
      <c r="E2" s="77"/>
      <c r="F2" s="76"/>
      <c r="G2" s="186"/>
      <c r="H2" s="186"/>
      <c r="I2" s="187"/>
    </row>
    <row r="3" spans="1:9" ht="13.5" thickTop="1" x14ac:dyDescent="0.2">
      <c r="F3" s="11"/>
    </row>
    <row r="4" spans="1:9" ht="19.5" customHeight="1" x14ac:dyDescent="0.25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9" ht="13.5" thickBot="1" x14ac:dyDescent="0.25"/>
    <row r="6" spans="1:9" s="11" customFormat="1" ht="13.5" thickBot="1" x14ac:dyDescent="0.25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9" s="11" customFormat="1" x14ac:dyDescent="0.2">
      <c r="A7" s="171" t="str">
        <f>Položky!B7</f>
        <v>1</v>
      </c>
      <c r="B7" s="86" t="str">
        <f>Položky!C7</f>
        <v>Zemní práce</v>
      </c>
      <c r="C7" s="87"/>
      <c r="D7" s="88"/>
      <c r="E7" s="172">
        <f>Položky!BA16</f>
        <v>0</v>
      </c>
      <c r="F7" s="173">
        <f>Položky!BB16</f>
        <v>0</v>
      </c>
      <c r="G7" s="173">
        <f>Položky!BC16</f>
        <v>0</v>
      </c>
      <c r="H7" s="173">
        <f>Položky!BD16</f>
        <v>0</v>
      </c>
      <c r="I7" s="174">
        <f>Položky!BE16</f>
        <v>0</v>
      </c>
    </row>
    <row r="8" spans="1:9" s="11" customFormat="1" x14ac:dyDescent="0.2">
      <c r="A8" s="171" t="str">
        <f>Položky!B17</f>
        <v>3</v>
      </c>
      <c r="B8" s="86" t="str">
        <f>Položky!C17</f>
        <v>Svislé a kompletní konstrukce</v>
      </c>
      <c r="C8" s="87"/>
      <c r="D8" s="88"/>
      <c r="E8" s="172">
        <f>Položky!BA20</f>
        <v>0</v>
      </c>
      <c r="F8" s="173">
        <f>Položky!BB20</f>
        <v>0</v>
      </c>
      <c r="G8" s="173">
        <f>Položky!BC20</f>
        <v>0</v>
      </c>
      <c r="H8" s="173">
        <f>Položky!BD20</f>
        <v>0</v>
      </c>
      <c r="I8" s="174">
        <f>Položky!BE20</f>
        <v>0</v>
      </c>
    </row>
    <row r="9" spans="1:9" s="11" customFormat="1" x14ac:dyDescent="0.2">
      <c r="A9" s="171" t="str">
        <f>Položky!B21</f>
        <v>61</v>
      </c>
      <c r="B9" s="86" t="str">
        <f>Položky!C21</f>
        <v>Upravy povrchů vnitřní</v>
      </c>
      <c r="C9" s="87"/>
      <c r="D9" s="88"/>
      <c r="E9" s="172">
        <f>Položky!BA27</f>
        <v>0</v>
      </c>
      <c r="F9" s="173">
        <f>Položky!BB27</f>
        <v>0</v>
      </c>
      <c r="G9" s="173">
        <f>Položky!BC27</f>
        <v>0</v>
      </c>
      <c r="H9" s="173">
        <f>Položky!BD27</f>
        <v>0</v>
      </c>
      <c r="I9" s="174">
        <f>Položky!BE27</f>
        <v>0</v>
      </c>
    </row>
    <row r="10" spans="1:9" s="11" customFormat="1" x14ac:dyDescent="0.2">
      <c r="A10" s="171" t="str">
        <f>Položky!B28</f>
        <v>93</v>
      </c>
      <c r="B10" s="86" t="str">
        <f>Položky!C28</f>
        <v>Dokončovací práce inž.staveb</v>
      </c>
      <c r="C10" s="87"/>
      <c r="D10" s="88"/>
      <c r="E10" s="172">
        <f>Položky!BA30</f>
        <v>0</v>
      </c>
      <c r="F10" s="173">
        <f>Položky!BB30</f>
        <v>0</v>
      </c>
      <c r="G10" s="173">
        <f>Položky!BC30</f>
        <v>0</v>
      </c>
      <c r="H10" s="173">
        <f>Položky!BD30</f>
        <v>0</v>
      </c>
      <c r="I10" s="174">
        <f>Položky!BE30</f>
        <v>0</v>
      </c>
    </row>
    <row r="11" spans="1:9" s="11" customFormat="1" x14ac:dyDescent="0.2">
      <c r="A11" s="171" t="str">
        <f>Položky!B31</f>
        <v>94</v>
      </c>
      <c r="B11" s="86" t="str">
        <f>Položky!C31</f>
        <v>Lešení a stavební výtahy</v>
      </c>
      <c r="C11" s="87"/>
      <c r="D11" s="88"/>
      <c r="E11" s="172">
        <f>Položky!BA36</f>
        <v>0</v>
      </c>
      <c r="F11" s="173">
        <f>Položky!BB36</f>
        <v>0</v>
      </c>
      <c r="G11" s="173">
        <f>Položky!BC36</f>
        <v>0</v>
      </c>
      <c r="H11" s="173">
        <f>Položky!BD36</f>
        <v>0</v>
      </c>
      <c r="I11" s="174">
        <f>Položky!BE36</f>
        <v>0</v>
      </c>
    </row>
    <row r="12" spans="1:9" s="11" customFormat="1" x14ac:dyDescent="0.2">
      <c r="A12" s="171" t="str">
        <f>Položky!B37</f>
        <v>96</v>
      </c>
      <c r="B12" s="86" t="str">
        <f>Položky!C37</f>
        <v>Bourání konstrukcí</v>
      </c>
      <c r="C12" s="87"/>
      <c r="D12" s="88"/>
      <c r="E12" s="172">
        <f>Položky!BA39</f>
        <v>0</v>
      </c>
      <c r="F12" s="173">
        <f>Položky!BB39</f>
        <v>0</v>
      </c>
      <c r="G12" s="173">
        <f>Položky!BC39</f>
        <v>0</v>
      </c>
      <c r="H12" s="173">
        <f>Položky!BD39</f>
        <v>0</v>
      </c>
      <c r="I12" s="174">
        <f>Položky!BE39</f>
        <v>0</v>
      </c>
    </row>
    <row r="13" spans="1:9" s="11" customFormat="1" x14ac:dyDescent="0.2">
      <c r="A13" s="171" t="str">
        <f>Položky!B40</f>
        <v>99</v>
      </c>
      <c r="B13" s="86" t="str">
        <f>Položky!C40</f>
        <v>Staveništní přesun hmot</v>
      </c>
      <c r="C13" s="87"/>
      <c r="D13" s="88"/>
      <c r="E13" s="172">
        <f>Položky!BA45</f>
        <v>0</v>
      </c>
      <c r="F13" s="173">
        <f>Položky!BB45</f>
        <v>0</v>
      </c>
      <c r="G13" s="173">
        <f>Položky!BC45</f>
        <v>0</v>
      </c>
      <c r="H13" s="173">
        <f>Položky!BD45</f>
        <v>0</v>
      </c>
      <c r="I13" s="174">
        <f>Položky!BE45</f>
        <v>0</v>
      </c>
    </row>
    <row r="14" spans="1:9" s="11" customFormat="1" x14ac:dyDescent="0.2">
      <c r="A14" s="171" t="str">
        <f>Položky!B46</f>
        <v>762</v>
      </c>
      <c r="B14" s="86" t="str">
        <f>Položky!C46</f>
        <v>Konstrukce tesařské</v>
      </c>
      <c r="C14" s="87"/>
      <c r="D14" s="88"/>
      <c r="E14" s="172">
        <f>Položky!BA62</f>
        <v>0</v>
      </c>
      <c r="F14" s="173">
        <f>Položky!BB62</f>
        <v>0</v>
      </c>
      <c r="G14" s="173">
        <f>Položky!BC62</f>
        <v>0</v>
      </c>
      <c r="H14" s="173">
        <f>Položky!BD62</f>
        <v>0</v>
      </c>
      <c r="I14" s="174">
        <f>Položky!BE62</f>
        <v>0</v>
      </c>
    </row>
    <row r="15" spans="1:9" s="11" customFormat="1" x14ac:dyDescent="0.2">
      <c r="A15" s="171" t="str">
        <f>Položky!B63</f>
        <v>764</v>
      </c>
      <c r="B15" s="86" t="str">
        <f>Položky!C63</f>
        <v>Konstrukce klempířské</v>
      </c>
      <c r="C15" s="87"/>
      <c r="D15" s="88"/>
      <c r="E15" s="172">
        <f>Položky!BA76</f>
        <v>0</v>
      </c>
      <c r="F15" s="173">
        <f>Položky!BB76</f>
        <v>0</v>
      </c>
      <c r="G15" s="173">
        <f>Položky!BC76</f>
        <v>0</v>
      </c>
      <c r="H15" s="173">
        <f>Položky!BD76</f>
        <v>0</v>
      </c>
      <c r="I15" s="174">
        <f>Položky!BE76</f>
        <v>0</v>
      </c>
    </row>
    <row r="16" spans="1:9" s="11" customFormat="1" x14ac:dyDescent="0.2">
      <c r="A16" s="171" t="str">
        <f>Položky!B77</f>
        <v>765</v>
      </c>
      <c r="B16" s="86" t="str">
        <f>Položky!C77</f>
        <v>Krytiny tvrdé</v>
      </c>
      <c r="C16" s="87"/>
      <c r="D16" s="88"/>
      <c r="E16" s="172">
        <f>Položky!BA79</f>
        <v>0</v>
      </c>
      <c r="F16" s="173">
        <f>Položky!BB79</f>
        <v>0</v>
      </c>
      <c r="G16" s="173">
        <f>Položky!BC79</f>
        <v>0</v>
      </c>
      <c r="H16" s="173">
        <f>Položky!BD79</f>
        <v>0</v>
      </c>
      <c r="I16" s="174">
        <f>Položky!BE79</f>
        <v>0</v>
      </c>
    </row>
    <row r="17" spans="1:57" s="11" customFormat="1" ht="13.5" thickBot="1" x14ac:dyDescent="0.25">
      <c r="A17" s="171" t="str">
        <f>Položky!B80</f>
        <v>767</v>
      </c>
      <c r="B17" s="86" t="str">
        <f>Položky!C80</f>
        <v>Konstrukce zámečnické</v>
      </c>
      <c r="C17" s="87"/>
      <c r="D17" s="88"/>
      <c r="E17" s="172">
        <f>Položky!BA84</f>
        <v>0</v>
      </c>
      <c r="F17" s="173">
        <f>Položky!BB84</f>
        <v>0</v>
      </c>
      <c r="G17" s="173">
        <f>Položky!BC84</f>
        <v>0</v>
      </c>
      <c r="H17" s="173">
        <f>Položky!BD84</f>
        <v>0</v>
      </c>
      <c r="I17" s="174">
        <f>Položky!BE84</f>
        <v>0</v>
      </c>
    </row>
    <row r="18" spans="1:57" s="94" customFormat="1" ht="13.5" thickBot="1" x14ac:dyDescent="0.25">
      <c r="A18" s="89"/>
      <c r="B18" s="81" t="s">
        <v>50</v>
      </c>
      <c r="C18" s="81"/>
      <c r="D18" s="90"/>
      <c r="E18" s="91">
        <f>SUM(E7:E17)</f>
        <v>0</v>
      </c>
      <c r="F18" s="92">
        <f>SUM(F7:F17)</f>
        <v>0</v>
      </c>
      <c r="G18" s="92">
        <f>SUM(G7:G17)</f>
        <v>0</v>
      </c>
      <c r="H18" s="92">
        <f>SUM(H7:H17)</f>
        <v>0</v>
      </c>
      <c r="I18" s="93">
        <f>SUM(I7:I17)</f>
        <v>0</v>
      </c>
    </row>
    <row r="19" spans="1:57" x14ac:dyDescent="0.2">
      <c r="A19" s="87"/>
      <c r="B19" s="87"/>
      <c r="C19" s="87"/>
      <c r="D19" s="87"/>
      <c r="E19" s="87"/>
      <c r="F19" s="87"/>
      <c r="G19" s="87"/>
      <c r="H19" s="87"/>
      <c r="I19" s="87"/>
    </row>
    <row r="20" spans="1:57" ht="19.5" customHeight="1" x14ac:dyDescent="0.25">
      <c r="A20" s="95" t="s">
        <v>51</v>
      </c>
      <c r="B20" s="95"/>
      <c r="C20" s="95"/>
      <c r="D20" s="95"/>
      <c r="E20" s="95"/>
      <c r="F20" s="95"/>
      <c r="G20" s="96"/>
      <c r="H20" s="95"/>
      <c r="I20" s="95"/>
      <c r="BA20" s="30"/>
      <c r="BB20" s="30"/>
      <c r="BC20" s="30"/>
      <c r="BD20" s="30"/>
      <c r="BE20" s="30"/>
    </row>
    <row r="21" spans="1:57" ht="13.5" thickBot="1" x14ac:dyDescent="0.25">
      <c r="A21" s="97"/>
      <c r="B21" s="97"/>
      <c r="C21" s="97"/>
      <c r="D21" s="97"/>
      <c r="E21" s="97"/>
      <c r="F21" s="97"/>
      <c r="G21" s="97"/>
      <c r="H21" s="97"/>
      <c r="I21" s="97"/>
    </row>
    <row r="22" spans="1:57" x14ac:dyDescent="0.2">
      <c r="A22" s="98" t="s">
        <v>52</v>
      </c>
      <c r="B22" s="99"/>
      <c r="C22" s="99"/>
      <c r="D22" s="100"/>
      <c r="E22" s="101" t="s">
        <v>53</v>
      </c>
      <c r="F22" s="102" t="s">
        <v>54</v>
      </c>
      <c r="G22" s="103" t="s">
        <v>55</v>
      </c>
      <c r="H22" s="104"/>
      <c r="I22" s="105" t="s">
        <v>53</v>
      </c>
    </row>
    <row r="23" spans="1:57" x14ac:dyDescent="0.2">
      <c r="A23" s="106"/>
      <c r="B23" s="107"/>
      <c r="C23" s="107"/>
      <c r="D23" s="108"/>
      <c r="E23" s="109"/>
      <c r="F23" s="110"/>
      <c r="G23" s="111">
        <f>CHOOSE(BA23+1,HSV+PSV,HSV+PSV+Mont,HSV+PSV+Dodavka+Mont,HSV,PSV,Mont,Dodavka,Mont+Dodavka,0)</f>
        <v>0</v>
      </c>
      <c r="H23" s="112"/>
      <c r="I23" s="113">
        <f>E23+F23*G23/100</f>
        <v>0</v>
      </c>
      <c r="BA23">
        <v>8</v>
      </c>
    </row>
    <row r="24" spans="1:57" ht="13.5" thickBot="1" x14ac:dyDescent="0.25">
      <c r="A24" s="114"/>
      <c r="B24" s="115" t="s">
        <v>56</v>
      </c>
      <c r="C24" s="116"/>
      <c r="D24" s="117"/>
      <c r="E24" s="118"/>
      <c r="F24" s="119"/>
      <c r="G24" s="119"/>
      <c r="H24" s="188">
        <f>SUM(H23:H23)</f>
        <v>0</v>
      </c>
      <c r="I24" s="189"/>
    </row>
    <row r="25" spans="1:57" x14ac:dyDescent="0.2">
      <c r="A25" s="97"/>
      <c r="B25" s="97"/>
      <c r="C25" s="97"/>
      <c r="D25" s="97"/>
      <c r="E25" s="97"/>
      <c r="F25" s="97"/>
      <c r="G25" s="97"/>
      <c r="H25" s="97"/>
      <c r="I25" s="97"/>
    </row>
    <row r="26" spans="1:57" x14ac:dyDescent="0.2">
      <c r="B26" s="94"/>
      <c r="F26" s="120"/>
      <c r="G26" s="121"/>
      <c r="H26" s="121"/>
      <c r="I26" s="122"/>
    </row>
    <row r="27" spans="1:57" x14ac:dyDescent="0.2">
      <c r="F27" s="120"/>
      <c r="G27" s="121"/>
      <c r="H27" s="121"/>
      <c r="I27" s="122"/>
    </row>
    <row r="28" spans="1:57" x14ac:dyDescent="0.2">
      <c r="F28" s="120"/>
      <c r="G28" s="121"/>
      <c r="H28" s="121"/>
      <c r="I28" s="122"/>
    </row>
    <row r="29" spans="1:57" x14ac:dyDescent="0.2">
      <c r="F29" s="120"/>
      <c r="G29" s="121"/>
      <c r="H29" s="121"/>
      <c r="I29" s="122"/>
    </row>
    <row r="30" spans="1:57" x14ac:dyDescent="0.2">
      <c r="F30" s="120"/>
      <c r="G30" s="121"/>
      <c r="H30" s="121"/>
      <c r="I30" s="122"/>
    </row>
    <row r="31" spans="1:57" x14ac:dyDescent="0.2">
      <c r="F31" s="120"/>
      <c r="G31" s="121"/>
      <c r="H31" s="121"/>
      <c r="I31" s="122"/>
    </row>
    <row r="32" spans="1:57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  <row r="68" spans="6:9" x14ac:dyDescent="0.2">
      <c r="F68" s="120"/>
      <c r="G68" s="121"/>
      <c r="H68" s="121"/>
      <c r="I68" s="122"/>
    </row>
    <row r="69" spans="6:9" x14ac:dyDescent="0.2">
      <c r="F69" s="120"/>
      <c r="G69" s="121"/>
      <c r="H69" s="121"/>
      <c r="I69" s="122"/>
    </row>
    <row r="70" spans="6:9" x14ac:dyDescent="0.2">
      <c r="F70" s="120"/>
      <c r="G70" s="121"/>
      <c r="H70" s="121"/>
      <c r="I70" s="122"/>
    </row>
    <row r="71" spans="6:9" x14ac:dyDescent="0.2">
      <c r="F71" s="120"/>
      <c r="G71" s="121"/>
      <c r="H71" s="121"/>
      <c r="I71" s="122"/>
    </row>
    <row r="72" spans="6:9" x14ac:dyDescent="0.2">
      <c r="F72" s="120"/>
      <c r="G72" s="121"/>
      <c r="H72" s="121"/>
      <c r="I72" s="122"/>
    </row>
    <row r="73" spans="6:9" x14ac:dyDescent="0.2">
      <c r="F73" s="120"/>
      <c r="G73" s="121"/>
      <c r="H73" s="121"/>
      <c r="I73" s="122"/>
    </row>
    <row r="74" spans="6:9" x14ac:dyDescent="0.2">
      <c r="F74" s="120"/>
      <c r="G74" s="121"/>
      <c r="H74" s="121"/>
      <c r="I74" s="122"/>
    </row>
    <row r="75" spans="6:9" x14ac:dyDescent="0.2">
      <c r="F75" s="120"/>
      <c r="G75" s="121"/>
      <c r="H75" s="121"/>
      <c r="I75" s="122"/>
    </row>
  </sheetData>
  <mergeCells count="4">
    <mergeCell ref="A1:B1"/>
    <mergeCell ref="A2:B2"/>
    <mergeCell ref="G2:I2"/>
    <mergeCell ref="H24:I24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57"/>
  <sheetViews>
    <sheetView showGridLines="0" showZeros="0" tabSelected="1" zoomScaleNormal="100" workbookViewId="0">
      <selection activeCell="A84" sqref="A84:IV86"/>
    </sheetView>
  </sheetViews>
  <sheetFormatPr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0" t="s">
        <v>57</v>
      </c>
      <c r="B1" s="190"/>
      <c r="C1" s="190"/>
      <c r="D1" s="190"/>
      <c r="E1" s="190"/>
      <c r="F1" s="190"/>
      <c r="G1" s="190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1" t="s">
        <v>5</v>
      </c>
      <c r="B3" s="192"/>
      <c r="C3" s="128" t="str">
        <f>CONCATENATE(cislostavby," ",nazevstavby)</f>
        <v xml:space="preserve"> Hřbitovní kaple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193" t="s">
        <v>1</v>
      </c>
      <c r="B4" s="194"/>
      <c r="C4" s="133" t="str">
        <f>CONCATENATE(cisloobjektu," ",nazevobjektu)</f>
        <v xml:space="preserve"> Oprava střechy</v>
      </c>
      <c r="D4" s="134"/>
      <c r="E4" s="195"/>
      <c r="F4" s="195"/>
      <c r="G4" s="196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58</v>
      </c>
      <c r="B6" s="140" t="s">
        <v>59</v>
      </c>
      <c r="C6" s="140" t="s">
        <v>60</v>
      </c>
      <c r="D6" s="140" t="s">
        <v>61</v>
      </c>
      <c r="E6" s="141" t="s">
        <v>62</v>
      </c>
      <c r="F6" s="140" t="s">
        <v>63</v>
      </c>
      <c r="G6" s="142" t="s">
        <v>64</v>
      </c>
    </row>
    <row r="7" spans="1:104" x14ac:dyDescent="0.2">
      <c r="A7" s="143" t="s">
        <v>65</v>
      </c>
      <c r="B7" s="144" t="s">
        <v>66</v>
      </c>
      <c r="C7" s="145" t="s">
        <v>67</v>
      </c>
      <c r="D7" s="146"/>
      <c r="E7" s="147"/>
      <c r="F7" s="147"/>
      <c r="G7" s="148"/>
      <c r="H7" s="149"/>
      <c r="I7" s="149"/>
      <c r="O7" s="150">
        <v>1</v>
      </c>
    </row>
    <row r="8" spans="1:104" x14ac:dyDescent="0.2">
      <c r="A8" s="151">
        <v>1</v>
      </c>
      <c r="B8" s="152" t="s">
        <v>72</v>
      </c>
      <c r="C8" s="153" t="s">
        <v>73</v>
      </c>
      <c r="D8" s="154" t="s">
        <v>74</v>
      </c>
      <c r="E8" s="155">
        <v>220</v>
      </c>
      <c r="F8" s="155">
        <v>0</v>
      </c>
      <c r="G8" s="156">
        <f t="shared" ref="G8:G15" si="0"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1</v>
      </c>
      <c r="BA8" s="123">
        <f t="shared" ref="BA8:BA15" si="1">IF(AZ8=1,G8,0)</f>
        <v>0</v>
      </c>
      <c r="BB8" s="123">
        <f t="shared" ref="BB8:BB15" si="2">IF(AZ8=2,G8,0)</f>
        <v>0</v>
      </c>
      <c r="BC8" s="123">
        <f t="shared" ref="BC8:BC15" si="3">IF(AZ8=3,G8,0)</f>
        <v>0</v>
      </c>
      <c r="BD8" s="123">
        <f t="shared" ref="BD8:BD15" si="4">IF(AZ8=4,G8,0)</f>
        <v>0</v>
      </c>
      <c r="BE8" s="123">
        <f t="shared" ref="BE8:BE15" si="5">IF(AZ8=5,G8,0)</f>
        <v>0</v>
      </c>
      <c r="CZ8" s="123">
        <v>0</v>
      </c>
    </row>
    <row r="9" spans="1:104" x14ac:dyDescent="0.2">
      <c r="A9" s="151">
        <v>2</v>
      </c>
      <c r="B9" s="152" t="s">
        <v>75</v>
      </c>
      <c r="C9" s="153" t="s">
        <v>76</v>
      </c>
      <c r="D9" s="154" t="s">
        <v>74</v>
      </c>
      <c r="E9" s="155">
        <v>220</v>
      </c>
      <c r="F9" s="155">
        <v>0</v>
      </c>
      <c r="G9" s="156">
        <f t="shared" si="0"/>
        <v>0</v>
      </c>
      <c r="O9" s="150">
        <v>2</v>
      </c>
      <c r="AA9" s="123">
        <v>12</v>
      </c>
      <c r="AB9" s="123">
        <v>0</v>
      </c>
      <c r="AC9" s="123">
        <v>2</v>
      </c>
      <c r="AZ9" s="123">
        <v>1</v>
      </c>
      <c r="BA9" s="123">
        <f t="shared" si="1"/>
        <v>0</v>
      </c>
      <c r="BB9" s="123">
        <f t="shared" si="2"/>
        <v>0</v>
      </c>
      <c r="BC9" s="123">
        <f t="shared" si="3"/>
        <v>0</v>
      </c>
      <c r="BD9" s="123">
        <f t="shared" si="4"/>
        <v>0</v>
      </c>
      <c r="BE9" s="123">
        <f t="shared" si="5"/>
        <v>0</v>
      </c>
      <c r="CZ9" s="123">
        <v>5.0000000000000002E-5</v>
      </c>
    </row>
    <row r="10" spans="1:104" ht="22.5" x14ac:dyDescent="0.2">
      <c r="A10" s="151">
        <v>3</v>
      </c>
      <c r="B10" s="152" t="s">
        <v>77</v>
      </c>
      <c r="C10" s="153" t="s">
        <v>78</v>
      </c>
      <c r="D10" s="154" t="s">
        <v>79</v>
      </c>
      <c r="E10" s="155">
        <v>2.9999999999999997E-4</v>
      </c>
      <c r="F10" s="155">
        <v>0</v>
      </c>
      <c r="G10" s="156">
        <f t="shared" si="0"/>
        <v>0</v>
      </c>
      <c r="O10" s="150">
        <v>2</v>
      </c>
      <c r="AA10" s="123">
        <v>12</v>
      </c>
      <c r="AB10" s="123">
        <v>0</v>
      </c>
      <c r="AC10" s="123">
        <v>3</v>
      </c>
      <c r="AZ10" s="123">
        <v>1</v>
      </c>
      <c r="BA10" s="123">
        <f t="shared" si="1"/>
        <v>0</v>
      </c>
      <c r="BB10" s="123">
        <f t="shared" si="2"/>
        <v>0</v>
      </c>
      <c r="BC10" s="123">
        <f t="shared" si="3"/>
        <v>0</v>
      </c>
      <c r="BD10" s="123">
        <f t="shared" si="4"/>
        <v>0</v>
      </c>
      <c r="BE10" s="123">
        <f t="shared" si="5"/>
        <v>0</v>
      </c>
      <c r="CZ10" s="123">
        <v>0</v>
      </c>
    </row>
    <row r="11" spans="1:104" x14ac:dyDescent="0.2">
      <c r="A11" s="151">
        <v>4</v>
      </c>
      <c r="B11" s="152" t="s">
        <v>80</v>
      </c>
      <c r="C11" s="153" t="s">
        <v>81</v>
      </c>
      <c r="D11" s="154" t="s">
        <v>82</v>
      </c>
      <c r="E11" s="155">
        <v>0.5</v>
      </c>
      <c r="F11" s="155">
        <v>0</v>
      </c>
      <c r="G11" s="156">
        <f t="shared" si="0"/>
        <v>0</v>
      </c>
      <c r="O11" s="150">
        <v>2</v>
      </c>
      <c r="AA11" s="123">
        <v>12</v>
      </c>
      <c r="AB11" s="123">
        <v>0</v>
      </c>
      <c r="AC11" s="123">
        <v>4</v>
      </c>
      <c r="AZ11" s="123">
        <v>1</v>
      </c>
      <c r="BA11" s="123">
        <f t="shared" si="1"/>
        <v>0</v>
      </c>
      <c r="BB11" s="123">
        <f t="shared" si="2"/>
        <v>0</v>
      </c>
      <c r="BC11" s="123">
        <f t="shared" si="3"/>
        <v>0</v>
      </c>
      <c r="BD11" s="123">
        <f t="shared" si="4"/>
        <v>0</v>
      </c>
      <c r="BE11" s="123">
        <f t="shared" si="5"/>
        <v>0</v>
      </c>
      <c r="CZ11" s="123">
        <v>0</v>
      </c>
    </row>
    <row r="12" spans="1:104" x14ac:dyDescent="0.2">
      <c r="A12" s="151">
        <v>5</v>
      </c>
      <c r="B12" s="152" t="s">
        <v>83</v>
      </c>
      <c r="C12" s="153" t="s">
        <v>84</v>
      </c>
      <c r="D12" s="154" t="s">
        <v>82</v>
      </c>
      <c r="E12" s="155">
        <v>0.5</v>
      </c>
      <c r="F12" s="155">
        <v>0</v>
      </c>
      <c r="G12" s="156">
        <f t="shared" si="0"/>
        <v>0</v>
      </c>
      <c r="O12" s="150">
        <v>2</v>
      </c>
      <c r="AA12" s="123">
        <v>12</v>
      </c>
      <c r="AB12" s="123">
        <v>0</v>
      </c>
      <c r="AC12" s="123">
        <v>5</v>
      </c>
      <c r="AZ12" s="123">
        <v>1</v>
      </c>
      <c r="BA12" s="123">
        <f t="shared" si="1"/>
        <v>0</v>
      </c>
      <c r="BB12" s="123">
        <f t="shared" si="2"/>
        <v>0</v>
      </c>
      <c r="BC12" s="123">
        <f t="shared" si="3"/>
        <v>0</v>
      </c>
      <c r="BD12" s="123">
        <f t="shared" si="4"/>
        <v>0</v>
      </c>
      <c r="BE12" s="123">
        <f t="shared" si="5"/>
        <v>0</v>
      </c>
      <c r="CZ12" s="123">
        <v>0</v>
      </c>
    </row>
    <row r="13" spans="1:104" x14ac:dyDescent="0.2">
      <c r="A13" s="151">
        <v>6</v>
      </c>
      <c r="B13" s="152" t="s">
        <v>85</v>
      </c>
      <c r="C13" s="153" t="s">
        <v>86</v>
      </c>
      <c r="D13" s="154" t="s">
        <v>82</v>
      </c>
      <c r="E13" s="155">
        <v>0.5</v>
      </c>
      <c r="F13" s="155">
        <v>0</v>
      </c>
      <c r="G13" s="156">
        <f t="shared" si="0"/>
        <v>0</v>
      </c>
      <c r="O13" s="150">
        <v>2</v>
      </c>
      <c r="AA13" s="123">
        <v>12</v>
      </c>
      <c r="AB13" s="123">
        <v>0</v>
      </c>
      <c r="AC13" s="123">
        <v>6</v>
      </c>
      <c r="AZ13" s="123">
        <v>1</v>
      </c>
      <c r="BA13" s="123">
        <f t="shared" si="1"/>
        <v>0</v>
      </c>
      <c r="BB13" s="123">
        <f t="shared" si="2"/>
        <v>0</v>
      </c>
      <c r="BC13" s="123">
        <f t="shared" si="3"/>
        <v>0</v>
      </c>
      <c r="BD13" s="123">
        <f t="shared" si="4"/>
        <v>0</v>
      </c>
      <c r="BE13" s="123">
        <f t="shared" si="5"/>
        <v>0</v>
      </c>
      <c r="CZ13" s="123">
        <v>0</v>
      </c>
    </row>
    <row r="14" spans="1:104" x14ac:dyDescent="0.2">
      <c r="A14" s="151">
        <v>7</v>
      </c>
      <c r="B14" s="152" t="s">
        <v>87</v>
      </c>
      <c r="C14" s="153" t="s">
        <v>88</v>
      </c>
      <c r="D14" s="154" t="s">
        <v>82</v>
      </c>
      <c r="E14" s="155">
        <v>0.5</v>
      </c>
      <c r="F14" s="155">
        <v>0</v>
      </c>
      <c r="G14" s="156">
        <f t="shared" si="0"/>
        <v>0</v>
      </c>
      <c r="O14" s="150">
        <v>2</v>
      </c>
      <c r="AA14" s="123">
        <v>12</v>
      </c>
      <c r="AB14" s="123">
        <v>0</v>
      </c>
      <c r="AC14" s="123">
        <v>7</v>
      </c>
      <c r="AZ14" s="123">
        <v>1</v>
      </c>
      <c r="BA14" s="123">
        <f t="shared" si="1"/>
        <v>0</v>
      </c>
      <c r="BB14" s="123">
        <f t="shared" si="2"/>
        <v>0</v>
      </c>
      <c r="BC14" s="123">
        <f t="shared" si="3"/>
        <v>0</v>
      </c>
      <c r="BD14" s="123">
        <f t="shared" si="4"/>
        <v>0</v>
      </c>
      <c r="BE14" s="123">
        <f t="shared" si="5"/>
        <v>0</v>
      </c>
      <c r="CZ14" s="123">
        <v>0</v>
      </c>
    </row>
    <row r="15" spans="1:104" x14ac:dyDescent="0.2">
      <c r="A15" s="151">
        <v>8</v>
      </c>
      <c r="B15" s="152" t="s">
        <v>89</v>
      </c>
      <c r="C15" s="153" t="s">
        <v>90</v>
      </c>
      <c r="D15" s="154" t="s">
        <v>82</v>
      </c>
      <c r="E15" s="155">
        <v>0.5</v>
      </c>
      <c r="F15" s="155">
        <v>0</v>
      </c>
      <c r="G15" s="156">
        <f t="shared" si="0"/>
        <v>0</v>
      </c>
      <c r="O15" s="150">
        <v>2</v>
      </c>
      <c r="AA15" s="123">
        <v>12</v>
      </c>
      <c r="AB15" s="123">
        <v>0</v>
      </c>
      <c r="AC15" s="123">
        <v>8</v>
      </c>
      <c r="AZ15" s="123">
        <v>1</v>
      </c>
      <c r="BA15" s="123">
        <f t="shared" si="1"/>
        <v>0</v>
      </c>
      <c r="BB15" s="123">
        <f t="shared" si="2"/>
        <v>0</v>
      </c>
      <c r="BC15" s="123">
        <f t="shared" si="3"/>
        <v>0</v>
      </c>
      <c r="BD15" s="123">
        <f t="shared" si="4"/>
        <v>0</v>
      </c>
      <c r="BE15" s="123">
        <f t="shared" si="5"/>
        <v>0</v>
      </c>
      <c r="CZ15" s="123">
        <v>0</v>
      </c>
    </row>
    <row r="16" spans="1:104" x14ac:dyDescent="0.2">
      <c r="A16" s="157"/>
      <c r="B16" s="158" t="s">
        <v>69</v>
      </c>
      <c r="C16" s="159" t="str">
        <f>CONCATENATE(B7," ",C7)</f>
        <v>1 Zemní práce</v>
      </c>
      <c r="D16" s="157"/>
      <c r="E16" s="160"/>
      <c r="F16" s="160"/>
      <c r="G16" s="161">
        <f>SUM(G7:G15)</f>
        <v>0</v>
      </c>
      <c r="O16" s="150">
        <v>4</v>
      </c>
      <c r="BA16" s="162">
        <f>SUM(BA7:BA15)</f>
        <v>0</v>
      </c>
      <c r="BB16" s="162">
        <f>SUM(BB7:BB15)</f>
        <v>0</v>
      </c>
      <c r="BC16" s="162">
        <f>SUM(BC7:BC15)</f>
        <v>0</v>
      </c>
      <c r="BD16" s="162">
        <f>SUM(BD7:BD15)</f>
        <v>0</v>
      </c>
      <c r="BE16" s="162">
        <f>SUM(BE7:BE15)</f>
        <v>0</v>
      </c>
    </row>
    <row r="17" spans="1:104" x14ac:dyDescent="0.2">
      <c r="A17" s="143" t="s">
        <v>65</v>
      </c>
      <c r="B17" s="144" t="s">
        <v>91</v>
      </c>
      <c r="C17" s="145" t="s">
        <v>92</v>
      </c>
      <c r="D17" s="146"/>
      <c r="E17" s="147"/>
      <c r="F17" s="147"/>
      <c r="G17" s="148"/>
      <c r="H17" s="149"/>
      <c r="I17" s="149"/>
      <c r="O17" s="150">
        <v>1</v>
      </c>
    </row>
    <row r="18" spans="1:104" ht="22.5" x14ac:dyDescent="0.2">
      <c r="A18" s="151">
        <v>9</v>
      </c>
      <c r="B18" s="152" t="s">
        <v>93</v>
      </c>
      <c r="C18" s="153" t="s">
        <v>94</v>
      </c>
      <c r="D18" s="154" t="s">
        <v>82</v>
      </c>
      <c r="E18" s="155">
        <v>0.8</v>
      </c>
      <c r="F18" s="155">
        <v>0</v>
      </c>
      <c r="G18" s="156">
        <f>E18*F18</f>
        <v>0</v>
      </c>
      <c r="O18" s="150">
        <v>2</v>
      </c>
      <c r="AA18" s="123">
        <v>12</v>
      </c>
      <c r="AB18" s="123">
        <v>0</v>
      </c>
      <c r="AC18" s="123">
        <v>9</v>
      </c>
      <c r="AZ18" s="123">
        <v>1</v>
      </c>
      <c r="BA18" s="123">
        <f>IF(AZ18=1,G18,0)</f>
        <v>0</v>
      </c>
      <c r="BB18" s="123">
        <f>IF(AZ18=2,G18,0)</f>
        <v>0</v>
      </c>
      <c r="BC18" s="123">
        <f>IF(AZ18=3,G18,0)</f>
        <v>0</v>
      </c>
      <c r="BD18" s="123">
        <f>IF(AZ18=4,G18,0)</f>
        <v>0</v>
      </c>
      <c r="BE18" s="123">
        <f>IF(AZ18=5,G18,0)</f>
        <v>0</v>
      </c>
      <c r="CZ18" s="123">
        <v>2.6271200000000001</v>
      </c>
    </row>
    <row r="19" spans="1:104" ht="22.5" x14ac:dyDescent="0.2">
      <c r="A19" s="151">
        <v>10</v>
      </c>
      <c r="B19" s="152" t="s">
        <v>95</v>
      </c>
      <c r="C19" s="153" t="s">
        <v>96</v>
      </c>
      <c r="D19" s="154" t="s">
        <v>82</v>
      </c>
      <c r="E19" s="155">
        <v>0.24</v>
      </c>
      <c r="F19" s="155">
        <v>0</v>
      </c>
      <c r="G19" s="156">
        <f>E19*F19</f>
        <v>0</v>
      </c>
      <c r="O19" s="150">
        <v>2</v>
      </c>
      <c r="AA19" s="123">
        <v>12</v>
      </c>
      <c r="AB19" s="123">
        <v>0</v>
      </c>
      <c r="AC19" s="123">
        <v>10</v>
      </c>
      <c r="AZ19" s="123">
        <v>1</v>
      </c>
      <c r="BA19" s="123">
        <f>IF(AZ19=1,G19,0)</f>
        <v>0</v>
      </c>
      <c r="BB19" s="123">
        <f>IF(AZ19=2,G19,0)</f>
        <v>0</v>
      </c>
      <c r="BC19" s="123">
        <f>IF(AZ19=3,G19,0)</f>
        <v>0</v>
      </c>
      <c r="BD19" s="123">
        <f>IF(AZ19=4,G19,0)</f>
        <v>0</v>
      </c>
      <c r="BE19" s="123">
        <f>IF(AZ19=5,G19,0)</f>
        <v>0</v>
      </c>
      <c r="CZ19" s="123">
        <v>1.9535199999999999</v>
      </c>
    </row>
    <row r="20" spans="1:104" x14ac:dyDescent="0.2">
      <c r="A20" s="157"/>
      <c r="B20" s="158" t="s">
        <v>69</v>
      </c>
      <c r="C20" s="159" t="str">
        <f>CONCATENATE(B17," ",C17)</f>
        <v>3 Svislé a kompletní konstrukce</v>
      </c>
      <c r="D20" s="157"/>
      <c r="E20" s="160"/>
      <c r="F20" s="160"/>
      <c r="G20" s="161">
        <f>SUM(G17:G19)</f>
        <v>0</v>
      </c>
      <c r="O20" s="150">
        <v>4</v>
      </c>
      <c r="BA20" s="162">
        <f>SUM(BA17:BA19)</f>
        <v>0</v>
      </c>
      <c r="BB20" s="162">
        <f>SUM(BB17:BB19)</f>
        <v>0</v>
      </c>
      <c r="BC20" s="162">
        <f>SUM(BC17:BC19)</f>
        <v>0</v>
      </c>
      <c r="BD20" s="162">
        <f>SUM(BD17:BD19)</f>
        <v>0</v>
      </c>
      <c r="BE20" s="162">
        <f>SUM(BE17:BE19)</f>
        <v>0</v>
      </c>
    </row>
    <row r="21" spans="1:104" x14ac:dyDescent="0.2">
      <c r="A21" s="143" t="s">
        <v>65</v>
      </c>
      <c r="B21" s="144" t="s">
        <v>97</v>
      </c>
      <c r="C21" s="145" t="s">
        <v>98</v>
      </c>
      <c r="D21" s="146"/>
      <c r="E21" s="147"/>
      <c r="F21" s="147"/>
      <c r="G21" s="148"/>
      <c r="H21" s="149"/>
      <c r="I21" s="149"/>
      <c r="O21" s="150">
        <v>1</v>
      </c>
    </row>
    <row r="22" spans="1:104" x14ac:dyDescent="0.2">
      <c r="A22" s="151">
        <v>11</v>
      </c>
      <c r="B22" s="152" t="s">
        <v>99</v>
      </c>
      <c r="C22" s="153" t="s">
        <v>100</v>
      </c>
      <c r="D22" s="154" t="s">
        <v>68</v>
      </c>
      <c r="E22" s="155">
        <v>6</v>
      </c>
      <c r="F22" s="155">
        <v>0</v>
      </c>
      <c r="G22" s="156">
        <f>E22*F22</f>
        <v>0</v>
      </c>
      <c r="O22" s="150">
        <v>2</v>
      </c>
      <c r="AA22" s="123">
        <v>12</v>
      </c>
      <c r="AB22" s="123">
        <v>0</v>
      </c>
      <c r="AC22" s="123">
        <v>11</v>
      </c>
      <c r="AZ22" s="123">
        <v>1</v>
      </c>
      <c r="BA22" s="123">
        <f>IF(AZ22=1,G22,0)</f>
        <v>0</v>
      </c>
      <c r="BB22" s="123">
        <f>IF(AZ22=2,G22,0)</f>
        <v>0</v>
      </c>
      <c r="BC22" s="123">
        <f>IF(AZ22=3,G22,0)</f>
        <v>0</v>
      </c>
      <c r="BD22" s="123">
        <f>IF(AZ22=4,G22,0)</f>
        <v>0</v>
      </c>
      <c r="BE22" s="123">
        <f>IF(AZ22=5,G22,0)</f>
        <v>0</v>
      </c>
      <c r="CZ22" s="123">
        <v>3.6700000000000001E-3</v>
      </c>
    </row>
    <row r="23" spans="1:104" x14ac:dyDescent="0.2">
      <c r="A23" s="151">
        <v>12</v>
      </c>
      <c r="B23" s="152" t="s">
        <v>101</v>
      </c>
      <c r="C23" s="153" t="s">
        <v>102</v>
      </c>
      <c r="D23" s="154" t="s">
        <v>103</v>
      </c>
      <c r="E23" s="155">
        <v>10.3</v>
      </c>
      <c r="F23" s="155">
        <v>0</v>
      </c>
      <c r="G23" s="156">
        <f>E23*F23</f>
        <v>0</v>
      </c>
      <c r="O23" s="150">
        <v>2</v>
      </c>
      <c r="AA23" s="123">
        <v>12</v>
      </c>
      <c r="AB23" s="123">
        <v>0</v>
      </c>
      <c r="AC23" s="123">
        <v>12</v>
      </c>
      <c r="AZ23" s="123">
        <v>1</v>
      </c>
      <c r="BA23" s="123">
        <f>IF(AZ23=1,G23,0)</f>
        <v>0</v>
      </c>
      <c r="BB23" s="123">
        <f>IF(AZ23=2,G23,0)</f>
        <v>0</v>
      </c>
      <c r="BC23" s="123">
        <f>IF(AZ23=3,G23,0)</f>
        <v>0</v>
      </c>
      <c r="BD23" s="123">
        <f>IF(AZ23=4,G23,0)</f>
        <v>0</v>
      </c>
      <c r="BE23" s="123">
        <f>IF(AZ23=5,G23,0)</f>
        <v>0</v>
      </c>
      <c r="CZ23" s="123">
        <v>3.6700000000000001E-3</v>
      </c>
    </row>
    <row r="24" spans="1:104" x14ac:dyDescent="0.2">
      <c r="A24" s="151">
        <v>13</v>
      </c>
      <c r="B24" s="152" t="s">
        <v>104</v>
      </c>
      <c r="C24" s="153" t="s">
        <v>105</v>
      </c>
      <c r="D24" s="154" t="s">
        <v>74</v>
      </c>
      <c r="E24" s="155">
        <v>10.5</v>
      </c>
      <c r="F24" s="155">
        <v>0</v>
      </c>
      <c r="G24" s="156">
        <f>E24*F24</f>
        <v>0</v>
      </c>
      <c r="O24" s="150">
        <v>2</v>
      </c>
      <c r="AA24" s="123">
        <v>12</v>
      </c>
      <c r="AB24" s="123">
        <v>0</v>
      </c>
      <c r="AC24" s="123">
        <v>13</v>
      </c>
      <c r="AZ24" s="123">
        <v>1</v>
      </c>
      <c r="BA24" s="123">
        <f>IF(AZ24=1,G24,0)</f>
        <v>0</v>
      </c>
      <c r="BB24" s="123">
        <f>IF(AZ24=2,G24,0)</f>
        <v>0</v>
      </c>
      <c r="BC24" s="123">
        <f>IF(AZ24=3,G24,0)</f>
        <v>0</v>
      </c>
      <c r="BD24" s="123">
        <f>IF(AZ24=4,G24,0)</f>
        <v>0</v>
      </c>
      <c r="BE24" s="123">
        <f>IF(AZ24=5,G24,0)</f>
        <v>0</v>
      </c>
      <c r="CZ24" s="123">
        <v>4.0000000000000003E-5</v>
      </c>
    </row>
    <row r="25" spans="1:104" x14ac:dyDescent="0.2">
      <c r="A25" s="151">
        <v>14</v>
      </c>
      <c r="B25" s="152" t="s">
        <v>106</v>
      </c>
      <c r="C25" s="153" t="s">
        <v>107</v>
      </c>
      <c r="D25" s="154" t="s">
        <v>74</v>
      </c>
      <c r="E25" s="155">
        <v>50</v>
      </c>
      <c r="F25" s="155">
        <v>0</v>
      </c>
      <c r="G25" s="156">
        <f>E25*F25</f>
        <v>0</v>
      </c>
      <c r="O25" s="150">
        <v>2</v>
      </c>
      <c r="AA25" s="123">
        <v>12</v>
      </c>
      <c r="AB25" s="123">
        <v>0</v>
      </c>
      <c r="AC25" s="123">
        <v>14</v>
      </c>
      <c r="AZ25" s="123">
        <v>1</v>
      </c>
      <c r="BA25" s="123">
        <f>IF(AZ25=1,G25,0)</f>
        <v>0</v>
      </c>
      <c r="BB25" s="123">
        <f>IF(AZ25=2,G25,0)</f>
        <v>0</v>
      </c>
      <c r="BC25" s="123">
        <f>IF(AZ25=3,G25,0)</f>
        <v>0</v>
      </c>
      <c r="BD25" s="123">
        <f>IF(AZ25=4,G25,0)</f>
        <v>0</v>
      </c>
      <c r="BE25" s="123">
        <f>IF(AZ25=5,G25,0)</f>
        <v>0</v>
      </c>
      <c r="CZ25" s="123">
        <v>1.0000000000000001E-5</v>
      </c>
    </row>
    <row r="26" spans="1:104" x14ac:dyDescent="0.2">
      <c r="A26" s="151">
        <v>15</v>
      </c>
      <c r="B26" s="152" t="s">
        <v>108</v>
      </c>
      <c r="C26" s="153" t="s">
        <v>109</v>
      </c>
      <c r="D26" s="154" t="s">
        <v>74</v>
      </c>
      <c r="E26" s="155">
        <v>50</v>
      </c>
      <c r="F26" s="155">
        <v>0</v>
      </c>
      <c r="G26" s="156">
        <f>E26*F26</f>
        <v>0</v>
      </c>
      <c r="O26" s="150">
        <v>2</v>
      </c>
      <c r="AA26" s="123">
        <v>12</v>
      </c>
      <c r="AB26" s="123">
        <v>0</v>
      </c>
      <c r="AC26" s="123">
        <v>15</v>
      </c>
      <c r="AZ26" s="123">
        <v>1</v>
      </c>
      <c r="BA26" s="123">
        <f>IF(AZ26=1,G26,0)</f>
        <v>0</v>
      </c>
      <c r="BB26" s="123">
        <f>IF(AZ26=2,G26,0)</f>
        <v>0</v>
      </c>
      <c r="BC26" s="123">
        <f>IF(AZ26=3,G26,0)</f>
        <v>0</v>
      </c>
      <c r="BD26" s="123">
        <f>IF(AZ26=4,G26,0)</f>
        <v>0</v>
      </c>
      <c r="BE26" s="123">
        <f>IF(AZ26=5,G26,0)</f>
        <v>0</v>
      </c>
      <c r="CZ26" s="123">
        <v>6.2100000000000002E-2</v>
      </c>
    </row>
    <row r="27" spans="1:104" x14ac:dyDescent="0.2">
      <c r="A27" s="157"/>
      <c r="B27" s="158" t="s">
        <v>69</v>
      </c>
      <c r="C27" s="159" t="str">
        <f>CONCATENATE(B21," ",C21)</f>
        <v>61 Upravy povrchů vnitřní</v>
      </c>
      <c r="D27" s="157"/>
      <c r="E27" s="160"/>
      <c r="F27" s="160"/>
      <c r="G27" s="161">
        <f>SUM(G21:G26)</f>
        <v>0</v>
      </c>
      <c r="O27" s="150">
        <v>4</v>
      </c>
      <c r="BA27" s="162">
        <f>SUM(BA21:BA26)</f>
        <v>0</v>
      </c>
      <c r="BB27" s="162">
        <f>SUM(BB21:BB26)</f>
        <v>0</v>
      </c>
      <c r="BC27" s="162">
        <f>SUM(BC21:BC26)</f>
        <v>0</v>
      </c>
      <c r="BD27" s="162">
        <f>SUM(BD21:BD26)</f>
        <v>0</v>
      </c>
      <c r="BE27" s="162">
        <f>SUM(BE21:BE26)</f>
        <v>0</v>
      </c>
    </row>
    <row r="28" spans="1:104" x14ac:dyDescent="0.2">
      <c r="A28" s="143" t="s">
        <v>65</v>
      </c>
      <c r="B28" s="144" t="s">
        <v>110</v>
      </c>
      <c r="C28" s="145" t="s">
        <v>111</v>
      </c>
      <c r="D28" s="146"/>
      <c r="E28" s="147"/>
      <c r="F28" s="147"/>
      <c r="G28" s="148"/>
      <c r="H28" s="149"/>
      <c r="I28" s="149"/>
      <c r="O28" s="150">
        <v>1</v>
      </c>
    </row>
    <row r="29" spans="1:104" x14ac:dyDescent="0.2">
      <c r="A29" s="151">
        <v>16</v>
      </c>
      <c r="B29" s="152" t="s">
        <v>112</v>
      </c>
      <c r="C29" s="153" t="s">
        <v>113</v>
      </c>
      <c r="D29" s="154" t="s">
        <v>103</v>
      </c>
      <c r="E29" s="155">
        <v>18</v>
      </c>
      <c r="F29" s="155">
        <v>0</v>
      </c>
      <c r="G29" s="156">
        <f>E29*F29</f>
        <v>0</v>
      </c>
      <c r="O29" s="150">
        <v>2</v>
      </c>
      <c r="AA29" s="123">
        <v>12</v>
      </c>
      <c r="AB29" s="123">
        <v>0</v>
      </c>
      <c r="AC29" s="123">
        <v>16</v>
      </c>
      <c r="AZ29" s="123">
        <v>1</v>
      </c>
      <c r="BA29" s="123">
        <f>IF(AZ29=1,G29,0)</f>
        <v>0</v>
      </c>
      <c r="BB29" s="123">
        <f>IF(AZ29=2,G29,0)</f>
        <v>0</v>
      </c>
      <c r="BC29" s="123">
        <f>IF(AZ29=3,G29,0)</f>
        <v>0</v>
      </c>
      <c r="BD29" s="123">
        <f>IF(AZ29=4,G29,0)</f>
        <v>0</v>
      </c>
      <c r="BE29" s="123">
        <f>IF(AZ29=5,G29,0)</f>
        <v>0</v>
      </c>
      <c r="CZ29" s="123">
        <v>0</v>
      </c>
    </row>
    <row r="30" spans="1:104" x14ac:dyDescent="0.2">
      <c r="A30" s="157"/>
      <c r="B30" s="158" t="s">
        <v>69</v>
      </c>
      <c r="C30" s="159" t="str">
        <f>CONCATENATE(B28," ",C28)</f>
        <v>93 Dokončovací práce inž.staveb</v>
      </c>
      <c r="D30" s="157"/>
      <c r="E30" s="160"/>
      <c r="F30" s="160"/>
      <c r="G30" s="161">
        <f>SUM(G28:G29)</f>
        <v>0</v>
      </c>
      <c r="O30" s="150">
        <v>4</v>
      </c>
      <c r="BA30" s="162">
        <f>SUM(BA28:BA29)</f>
        <v>0</v>
      </c>
      <c r="BB30" s="162">
        <f>SUM(BB28:BB29)</f>
        <v>0</v>
      </c>
      <c r="BC30" s="162">
        <f>SUM(BC28:BC29)</f>
        <v>0</v>
      </c>
      <c r="BD30" s="162">
        <f>SUM(BD28:BD29)</f>
        <v>0</v>
      </c>
      <c r="BE30" s="162">
        <f>SUM(BE28:BE29)</f>
        <v>0</v>
      </c>
    </row>
    <row r="31" spans="1:104" x14ac:dyDescent="0.2">
      <c r="A31" s="143" t="s">
        <v>65</v>
      </c>
      <c r="B31" s="144" t="s">
        <v>114</v>
      </c>
      <c r="C31" s="145" t="s">
        <v>115</v>
      </c>
      <c r="D31" s="146"/>
      <c r="E31" s="147"/>
      <c r="F31" s="147"/>
      <c r="G31" s="148"/>
      <c r="H31" s="149"/>
      <c r="I31" s="149"/>
      <c r="O31" s="150">
        <v>1</v>
      </c>
    </row>
    <row r="32" spans="1:104" x14ac:dyDescent="0.2">
      <c r="A32" s="151">
        <v>17</v>
      </c>
      <c r="B32" s="152" t="s">
        <v>116</v>
      </c>
      <c r="C32" s="153" t="s">
        <v>117</v>
      </c>
      <c r="D32" s="154" t="s">
        <v>74</v>
      </c>
      <c r="E32" s="155">
        <v>165</v>
      </c>
      <c r="F32" s="155">
        <v>0</v>
      </c>
      <c r="G32" s="156">
        <f>E32*F32</f>
        <v>0</v>
      </c>
      <c r="O32" s="150">
        <v>2</v>
      </c>
      <c r="AA32" s="123">
        <v>12</v>
      </c>
      <c r="AB32" s="123">
        <v>0</v>
      </c>
      <c r="AC32" s="123">
        <v>17</v>
      </c>
      <c r="AZ32" s="123">
        <v>1</v>
      </c>
      <c r="BA32" s="123">
        <f>IF(AZ32=1,G32,0)</f>
        <v>0</v>
      </c>
      <c r="BB32" s="123">
        <f>IF(AZ32=2,G32,0)</f>
        <v>0</v>
      </c>
      <c r="BC32" s="123">
        <f>IF(AZ32=3,G32,0)</f>
        <v>0</v>
      </c>
      <c r="BD32" s="123">
        <f>IF(AZ32=4,G32,0)</f>
        <v>0</v>
      </c>
      <c r="BE32" s="123">
        <f>IF(AZ32=5,G32,0)</f>
        <v>0</v>
      </c>
      <c r="CZ32" s="123">
        <v>1.8380000000000001E-2</v>
      </c>
    </row>
    <row r="33" spans="1:104" x14ac:dyDescent="0.2">
      <c r="A33" s="151">
        <v>18</v>
      </c>
      <c r="B33" s="152" t="s">
        <v>118</v>
      </c>
      <c r="C33" s="153" t="s">
        <v>119</v>
      </c>
      <c r="D33" s="154" t="s">
        <v>82</v>
      </c>
      <c r="E33" s="155">
        <v>240</v>
      </c>
      <c r="F33" s="155">
        <v>0</v>
      </c>
      <c r="G33" s="156">
        <f>E33*F33</f>
        <v>0</v>
      </c>
      <c r="O33" s="150">
        <v>2</v>
      </c>
      <c r="AA33" s="123">
        <v>12</v>
      </c>
      <c r="AB33" s="123">
        <v>0</v>
      </c>
      <c r="AC33" s="123">
        <v>18</v>
      </c>
      <c r="AZ33" s="123">
        <v>1</v>
      </c>
      <c r="BA33" s="123">
        <f>IF(AZ33=1,G33,0)</f>
        <v>0</v>
      </c>
      <c r="BB33" s="123">
        <f>IF(AZ33=2,G33,0)</f>
        <v>0</v>
      </c>
      <c r="BC33" s="123">
        <f>IF(AZ33=3,G33,0)</f>
        <v>0</v>
      </c>
      <c r="BD33" s="123">
        <f>IF(AZ33=4,G33,0)</f>
        <v>0</v>
      </c>
      <c r="BE33" s="123">
        <f>IF(AZ33=5,G33,0)</f>
        <v>0</v>
      </c>
      <c r="CZ33" s="123">
        <v>7.3499999999999998E-3</v>
      </c>
    </row>
    <row r="34" spans="1:104" x14ac:dyDescent="0.2">
      <c r="A34" s="151">
        <v>19</v>
      </c>
      <c r="B34" s="152" t="s">
        <v>120</v>
      </c>
      <c r="C34" s="153" t="s">
        <v>121</v>
      </c>
      <c r="D34" s="154" t="s">
        <v>74</v>
      </c>
      <c r="E34" s="155">
        <v>165</v>
      </c>
      <c r="F34" s="155">
        <v>0</v>
      </c>
      <c r="G34" s="156">
        <f>E34*F34</f>
        <v>0</v>
      </c>
      <c r="O34" s="150">
        <v>2</v>
      </c>
      <c r="AA34" s="123">
        <v>12</v>
      </c>
      <c r="AB34" s="123">
        <v>0</v>
      </c>
      <c r="AC34" s="123">
        <v>19</v>
      </c>
      <c r="AZ34" s="123">
        <v>1</v>
      </c>
      <c r="BA34" s="123">
        <f>IF(AZ34=1,G34,0)</f>
        <v>0</v>
      </c>
      <c r="BB34" s="123">
        <f>IF(AZ34=2,G34,0)</f>
        <v>0</v>
      </c>
      <c r="BC34" s="123">
        <f>IF(AZ34=3,G34,0)</f>
        <v>0</v>
      </c>
      <c r="BD34" s="123">
        <f>IF(AZ34=4,G34,0)</f>
        <v>0</v>
      </c>
      <c r="BE34" s="123">
        <f>IF(AZ34=5,G34,0)</f>
        <v>0</v>
      </c>
      <c r="CZ34" s="123">
        <v>0</v>
      </c>
    </row>
    <row r="35" spans="1:104" x14ac:dyDescent="0.2">
      <c r="A35" s="151">
        <v>20</v>
      </c>
      <c r="B35" s="152" t="s">
        <v>122</v>
      </c>
      <c r="C35" s="153" t="s">
        <v>123</v>
      </c>
      <c r="D35" s="154" t="s">
        <v>82</v>
      </c>
      <c r="E35" s="155">
        <v>240</v>
      </c>
      <c r="F35" s="155">
        <v>0</v>
      </c>
      <c r="G35" s="156">
        <f>E35*F35</f>
        <v>0</v>
      </c>
      <c r="O35" s="150">
        <v>2</v>
      </c>
      <c r="AA35" s="123">
        <v>12</v>
      </c>
      <c r="AB35" s="123">
        <v>0</v>
      </c>
      <c r="AC35" s="123">
        <v>20</v>
      </c>
      <c r="AZ35" s="123">
        <v>1</v>
      </c>
      <c r="BA35" s="123">
        <f>IF(AZ35=1,G35,0)</f>
        <v>0</v>
      </c>
      <c r="BB35" s="123">
        <f>IF(AZ35=2,G35,0)</f>
        <v>0</v>
      </c>
      <c r="BC35" s="123">
        <f>IF(AZ35=3,G35,0)</f>
        <v>0</v>
      </c>
      <c r="BD35" s="123">
        <f>IF(AZ35=4,G35,0)</f>
        <v>0</v>
      </c>
      <c r="BE35" s="123">
        <f>IF(AZ35=5,G35,0)</f>
        <v>0</v>
      </c>
      <c r="CZ35" s="123">
        <v>0</v>
      </c>
    </row>
    <row r="36" spans="1:104" x14ac:dyDescent="0.2">
      <c r="A36" s="157"/>
      <c r="B36" s="158" t="s">
        <v>69</v>
      </c>
      <c r="C36" s="159" t="str">
        <f>CONCATENATE(B31," ",C31)</f>
        <v>94 Lešení a stavební výtahy</v>
      </c>
      <c r="D36" s="157"/>
      <c r="E36" s="160"/>
      <c r="F36" s="160"/>
      <c r="G36" s="161">
        <f>SUM(G31:G35)</f>
        <v>0</v>
      </c>
      <c r="O36" s="150">
        <v>4</v>
      </c>
      <c r="BA36" s="162">
        <f>SUM(BA31:BA35)</f>
        <v>0</v>
      </c>
      <c r="BB36" s="162">
        <f>SUM(BB31:BB35)</f>
        <v>0</v>
      </c>
      <c r="BC36" s="162">
        <f>SUM(BC31:BC35)</f>
        <v>0</v>
      </c>
      <c r="BD36" s="162">
        <f>SUM(BD31:BD35)</f>
        <v>0</v>
      </c>
      <c r="BE36" s="162">
        <f>SUM(BE31:BE35)</f>
        <v>0</v>
      </c>
    </row>
    <row r="37" spans="1:104" x14ac:dyDescent="0.2">
      <c r="A37" s="143" t="s">
        <v>65</v>
      </c>
      <c r="B37" s="144" t="s">
        <v>124</v>
      </c>
      <c r="C37" s="145" t="s">
        <v>125</v>
      </c>
      <c r="D37" s="146"/>
      <c r="E37" s="147"/>
      <c r="F37" s="147"/>
      <c r="G37" s="148"/>
      <c r="H37" s="149"/>
      <c r="I37" s="149"/>
      <c r="O37" s="150">
        <v>1</v>
      </c>
    </row>
    <row r="38" spans="1:104" x14ac:dyDescent="0.2">
      <c r="A38" s="151">
        <v>21</v>
      </c>
      <c r="B38" s="152" t="s">
        <v>126</v>
      </c>
      <c r="C38" s="153" t="s">
        <v>127</v>
      </c>
      <c r="D38" s="154" t="s">
        <v>82</v>
      </c>
      <c r="E38" s="155">
        <v>3.9</v>
      </c>
      <c r="F38" s="155">
        <v>0</v>
      </c>
      <c r="G38" s="156">
        <f>E38*F38</f>
        <v>0</v>
      </c>
      <c r="O38" s="150">
        <v>2</v>
      </c>
      <c r="AA38" s="123">
        <v>12</v>
      </c>
      <c r="AB38" s="123">
        <v>0</v>
      </c>
      <c r="AC38" s="123">
        <v>21</v>
      </c>
      <c r="AZ38" s="123">
        <v>1</v>
      </c>
      <c r="BA38" s="123">
        <f>IF(AZ38=1,G38,0)</f>
        <v>0</v>
      </c>
      <c r="BB38" s="123">
        <f>IF(AZ38=2,G38,0)</f>
        <v>0</v>
      </c>
      <c r="BC38" s="123">
        <f>IF(AZ38=3,G38,0)</f>
        <v>0</v>
      </c>
      <c r="BD38" s="123">
        <f>IF(AZ38=4,G38,0)</f>
        <v>0</v>
      </c>
      <c r="BE38" s="123">
        <f>IF(AZ38=5,G38,0)</f>
        <v>0</v>
      </c>
      <c r="CZ38" s="123">
        <v>0</v>
      </c>
    </row>
    <row r="39" spans="1:104" x14ac:dyDescent="0.2">
      <c r="A39" s="157"/>
      <c r="B39" s="158" t="s">
        <v>69</v>
      </c>
      <c r="C39" s="159" t="str">
        <f>CONCATENATE(B37," ",C37)</f>
        <v>96 Bourání konstrukcí</v>
      </c>
      <c r="D39" s="157"/>
      <c r="E39" s="160"/>
      <c r="F39" s="160"/>
      <c r="G39" s="161">
        <f>SUM(G37:G38)</f>
        <v>0</v>
      </c>
      <c r="O39" s="150">
        <v>4</v>
      </c>
      <c r="BA39" s="162">
        <f>SUM(BA37:BA38)</f>
        <v>0</v>
      </c>
      <c r="BB39" s="162">
        <f>SUM(BB37:BB38)</f>
        <v>0</v>
      </c>
      <c r="BC39" s="162">
        <f>SUM(BC37:BC38)</f>
        <v>0</v>
      </c>
      <c r="BD39" s="162">
        <f>SUM(BD37:BD38)</f>
        <v>0</v>
      </c>
      <c r="BE39" s="162">
        <f>SUM(BE37:BE38)</f>
        <v>0</v>
      </c>
    </row>
    <row r="40" spans="1:104" x14ac:dyDescent="0.2">
      <c r="A40" s="143" t="s">
        <v>65</v>
      </c>
      <c r="B40" s="144" t="s">
        <v>128</v>
      </c>
      <c r="C40" s="145" t="s">
        <v>129</v>
      </c>
      <c r="D40" s="146"/>
      <c r="E40" s="147"/>
      <c r="F40" s="147"/>
      <c r="G40" s="148"/>
      <c r="H40" s="149"/>
      <c r="I40" s="149"/>
      <c r="O40" s="150">
        <v>1</v>
      </c>
    </row>
    <row r="41" spans="1:104" x14ac:dyDescent="0.2">
      <c r="A41" s="151">
        <v>22</v>
      </c>
      <c r="B41" s="152" t="s">
        <v>130</v>
      </c>
      <c r="C41" s="153" t="s">
        <v>131</v>
      </c>
      <c r="D41" s="154" t="s">
        <v>132</v>
      </c>
      <c r="E41" s="155">
        <v>4.8</v>
      </c>
      <c r="F41" s="155">
        <v>0</v>
      </c>
      <c r="G41" s="156">
        <f>E41*F41</f>
        <v>0</v>
      </c>
      <c r="O41" s="150">
        <v>2</v>
      </c>
      <c r="AA41" s="123">
        <v>12</v>
      </c>
      <c r="AB41" s="123">
        <v>0</v>
      </c>
      <c r="AC41" s="123">
        <v>22</v>
      </c>
      <c r="AZ41" s="123">
        <v>1</v>
      </c>
      <c r="BA41" s="123">
        <f>IF(AZ41=1,G41,0)</f>
        <v>0</v>
      </c>
      <c r="BB41" s="123">
        <f>IF(AZ41=2,G41,0)</f>
        <v>0</v>
      </c>
      <c r="BC41" s="123">
        <f>IF(AZ41=3,G41,0)</f>
        <v>0</v>
      </c>
      <c r="BD41" s="123">
        <f>IF(AZ41=4,G41,0)</f>
        <v>0</v>
      </c>
      <c r="BE41" s="123">
        <f>IF(AZ41=5,G41,0)</f>
        <v>0</v>
      </c>
      <c r="CZ41" s="123">
        <v>0</v>
      </c>
    </row>
    <row r="42" spans="1:104" x14ac:dyDescent="0.2">
      <c r="A42" s="151">
        <v>23</v>
      </c>
      <c r="B42" s="152" t="s">
        <v>133</v>
      </c>
      <c r="C42" s="153" t="s">
        <v>134</v>
      </c>
      <c r="D42" s="154" t="s">
        <v>132</v>
      </c>
      <c r="E42" s="155">
        <v>14.4</v>
      </c>
      <c r="F42" s="155">
        <v>0</v>
      </c>
      <c r="G42" s="156">
        <f>E42*F42</f>
        <v>0</v>
      </c>
      <c r="O42" s="150">
        <v>2</v>
      </c>
      <c r="AA42" s="123">
        <v>12</v>
      </c>
      <c r="AB42" s="123">
        <v>0</v>
      </c>
      <c r="AC42" s="123">
        <v>23</v>
      </c>
      <c r="AZ42" s="123">
        <v>1</v>
      </c>
      <c r="BA42" s="123">
        <f>IF(AZ42=1,G42,0)</f>
        <v>0</v>
      </c>
      <c r="BB42" s="123">
        <f>IF(AZ42=2,G42,0)</f>
        <v>0</v>
      </c>
      <c r="BC42" s="123">
        <f>IF(AZ42=3,G42,0)</f>
        <v>0</v>
      </c>
      <c r="BD42" s="123">
        <f>IF(AZ42=4,G42,0)</f>
        <v>0</v>
      </c>
      <c r="BE42" s="123">
        <f>IF(AZ42=5,G42,0)</f>
        <v>0</v>
      </c>
      <c r="CZ42" s="123">
        <v>0</v>
      </c>
    </row>
    <row r="43" spans="1:104" ht="22.5" x14ac:dyDescent="0.2">
      <c r="A43" s="151">
        <v>24</v>
      </c>
      <c r="B43" s="152" t="s">
        <v>135</v>
      </c>
      <c r="C43" s="153" t="s">
        <v>136</v>
      </c>
      <c r="D43" s="154" t="s">
        <v>132</v>
      </c>
      <c r="E43" s="155">
        <v>0.37</v>
      </c>
      <c r="F43" s="155">
        <v>0</v>
      </c>
      <c r="G43" s="156">
        <f>E43*F43</f>
        <v>0</v>
      </c>
      <c r="O43" s="150">
        <v>2</v>
      </c>
      <c r="AA43" s="123">
        <v>12</v>
      </c>
      <c r="AB43" s="123">
        <v>0</v>
      </c>
      <c r="AC43" s="123">
        <v>24</v>
      </c>
      <c r="AZ43" s="123">
        <v>1</v>
      </c>
      <c r="BA43" s="123">
        <f>IF(AZ43=1,G43,0)</f>
        <v>0</v>
      </c>
      <c r="BB43" s="123">
        <f>IF(AZ43=2,G43,0)</f>
        <v>0</v>
      </c>
      <c r="BC43" s="123">
        <f>IF(AZ43=3,G43,0)</f>
        <v>0</v>
      </c>
      <c r="BD43" s="123">
        <f>IF(AZ43=4,G43,0)</f>
        <v>0</v>
      </c>
      <c r="BE43" s="123">
        <f>IF(AZ43=5,G43,0)</f>
        <v>0</v>
      </c>
      <c r="CZ43" s="123">
        <v>0</v>
      </c>
    </row>
    <row r="44" spans="1:104" ht="22.5" x14ac:dyDescent="0.2">
      <c r="A44" s="151">
        <v>25</v>
      </c>
      <c r="B44" s="152" t="s">
        <v>135</v>
      </c>
      <c r="C44" s="153" t="s">
        <v>137</v>
      </c>
      <c r="D44" s="154" t="s">
        <v>132</v>
      </c>
      <c r="E44" s="155">
        <v>0.37</v>
      </c>
      <c r="F44" s="155">
        <v>0</v>
      </c>
      <c r="G44" s="156">
        <f>E44*F44</f>
        <v>0</v>
      </c>
      <c r="O44" s="150">
        <v>2</v>
      </c>
      <c r="AA44" s="123">
        <v>12</v>
      </c>
      <c r="AB44" s="123">
        <v>0</v>
      </c>
      <c r="AC44" s="123">
        <v>25</v>
      </c>
      <c r="AZ44" s="123">
        <v>1</v>
      </c>
      <c r="BA44" s="123">
        <f>IF(AZ44=1,G44,0)</f>
        <v>0</v>
      </c>
      <c r="BB44" s="123">
        <f>IF(AZ44=2,G44,0)</f>
        <v>0</v>
      </c>
      <c r="BC44" s="123">
        <f>IF(AZ44=3,G44,0)</f>
        <v>0</v>
      </c>
      <c r="BD44" s="123">
        <f>IF(AZ44=4,G44,0)</f>
        <v>0</v>
      </c>
      <c r="BE44" s="123">
        <f>IF(AZ44=5,G44,0)</f>
        <v>0</v>
      </c>
      <c r="CZ44" s="123">
        <v>0</v>
      </c>
    </row>
    <row r="45" spans="1:104" x14ac:dyDescent="0.2">
      <c r="A45" s="157"/>
      <c r="B45" s="158" t="s">
        <v>69</v>
      </c>
      <c r="C45" s="159" t="str">
        <f>CONCATENATE(B40," ",C40)</f>
        <v>99 Staveništní přesun hmot</v>
      </c>
      <c r="D45" s="157"/>
      <c r="E45" s="160"/>
      <c r="F45" s="160"/>
      <c r="G45" s="161">
        <f>SUM(G40:G44)</f>
        <v>0</v>
      </c>
      <c r="O45" s="150">
        <v>4</v>
      </c>
      <c r="BA45" s="162">
        <f>SUM(BA40:BA44)</f>
        <v>0</v>
      </c>
      <c r="BB45" s="162">
        <f>SUM(BB40:BB44)</f>
        <v>0</v>
      </c>
      <c r="BC45" s="162">
        <f>SUM(BC40:BC44)</f>
        <v>0</v>
      </c>
      <c r="BD45" s="162">
        <f>SUM(BD40:BD44)</f>
        <v>0</v>
      </c>
      <c r="BE45" s="162">
        <f>SUM(BE40:BE44)</f>
        <v>0</v>
      </c>
    </row>
    <row r="46" spans="1:104" x14ac:dyDescent="0.2">
      <c r="A46" s="143" t="s">
        <v>65</v>
      </c>
      <c r="B46" s="144" t="s">
        <v>138</v>
      </c>
      <c r="C46" s="145" t="s">
        <v>139</v>
      </c>
      <c r="D46" s="146"/>
      <c r="E46" s="147"/>
      <c r="F46" s="147"/>
      <c r="G46" s="148"/>
      <c r="H46" s="149"/>
      <c r="I46" s="149"/>
      <c r="O46" s="150">
        <v>1</v>
      </c>
    </row>
    <row r="47" spans="1:104" x14ac:dyDescent="0.2">
      <c r="A47" s="151">
        <v>26</v>
      </c>
      <c r="B47" s="152" t="s">
        <v>140</v>
      </c>
      <c r="C47" s="153" t="s">
        <v>141</v>
      </c>
      <c r="D47" s="154" t="s">
        <v>74</v>
      </c>
      <c r="E47" s="155">
        <v>80</v>
      </c>
      <c r="F47" s="155">
        <v>0</v>
      </c>
      <c r="G47" s="156">
        <f t="shared" ref="G47:G61" si="6">E47*F47</f>
        <v>0</v>
      </c>
      <c r="O47" s="150">
        <v>2</v>
      </c>
      <c r="AA47" s="123">
        <v>12</v>
      </c>
      <c r="AB47" s="123">
        <v>0</v>
      </c>
      <c r="AC47" s="123">
        <v>26</v>
      </c>
      <c r="AZ47" s="123">
        <v>2</v>
      </c>
      <c r="BA47" s="123">
        <f t="shared" ref="BA47:BA61" si="7">IF(AZ47=1,G47,0)</f>
        <v>0</v>
      </c>
      <c r="BB47" s="123">
        <f t="shared" ref="BB47:BB61" si="8">IF(AZ47=2,G47,0)</f>
        <v>0</v>
      </c>
      <c r="BC47" s="123">
        <f t="shared" ref="BC47:BC61" si="9">IF(AZ47=3,G47,0)</f>
        <v>0</v>
      </c>
      <c r="BD47" s="123">
        <f t="shared" ref="BD47:BD61" si="10">IF(AZ47=4,G47,0)</f>
        <v>0</v>
      </c>
      <c r="BE47" s="123">
        <f t="shared" ref="BE47:BE61" si="11">IF(AZ47=5,G47,0)</f>
        <v>0</v>
      </c>
      <c r="CZ47" s="123">
        <v>0</v>
      </c>
    </row>
    <row r="48" spans="1:104" x14ac:dyDescent="0.2">
      <c r="A48" s="151">
        <v>27</v>
      </c>
      <c r="B48" s="152" t="s">
        <v>142</v>
      </c>
      <c r="C48" s="153" t="s">
        <v>143</v>
      </c>
      <c r="D48" s="154" t="s">
        <v>74</v>
      </c>
      <c r="E48" s="155">
        <v>80</v>
      </c>
      <c r="F48" s="155">
        <v>0</v>
      </c>
      <c r="G48" s="156">
        <f t="shared" si="6"/>
        <v>0</v>
      </c>
      <c r="O48" s="150">
        <v>2</v>
      </c>
      <c r="AA48" s="123">
        <v>12</v>
      </c>
      <c r="AB48" s="123">
        <v>0</v>
      </c>
      <c r="AC48" s="123">
        <v>27</v>
      </c>
      <c r="AZ48" s="123">
        <v>2</v>
      </c>
      <c r="BA48" s="123">
        <f t="shared" si="7"/>
        <v>0</v>
      </c>
      <c r="BB48" s="123">
        <f t="shared" si="8"/>
        <v>0</v>
      </c>
      <c r="BC48" s="123">
        <f t="shared" si="9"/>
        <v>0</v>
      </c>
      <c r="BD48" s="123">
        <f t="shared" si="10"/>
        <v>0</v>
      </c>
      <c r="BE48" s="123">
        <f t="shared" si="11"/>
        <v>0</v>
      </c>
      <c r="CZ48" s="123">
        <v>0</v>
      </c>
    </row>
    <row r="49" spans="1:104" x14ac:dyDescent="0.2">
      <c r="A49" s="151">
        <v>28</v>
      </c>
      <c r="B49" s="152" t="s">
        <v>144</v>
      </c>
      <c r="C49" s="153" t="s">
        <v>145</v>
      </c>
      <c r="D49" s="154" t="s">
        <v>74</v>
      </c>
      <c r="E49" s="155">
        <v>80</v>
      </c>
      <c r="F49" s="155">
        <v>0</v>
      </c>
      <c r="G49" s="156">
        <f t="shared" si="6"/>
        <v>0</v>
      </c>
      <c r="O49" s="150">
        <v>2</v>
      </c>
      <c r="AA49" s="123">
        <v>12</v>
      </c>
      <c r="AB49" s="123">
        <v>0</v>
      </c>
      <c r="AC49" s="123">
        <v>28</v>
      </c>
      <c r="AZ49" s="123">
        <v>2</v>
      </c>
      <c r="BA49" s="123">
        <f t="shared" si="7"/>
        <v>0</v>
      </c>
      <c r="BB49" s="123">
        <f t="shared" si="8"/>
        <v>0</v>
      </c>
      <c r="BC49" s="123">
        <f t="shared" si="9"/>
        <v>0</v>
      </c>
      <c r="BD49" s="123">
        <f t="shared" si="10"/>
        <v>0</v>
      </c>
      <c r="BE49" s="123">
        <f t="shared" si="11"/>
        <v>0</v>
      </c>
      <c r="CZ49" s="123">
        <v>1.6000000000000001E-4</v>
      </c>
    </row>
    <row r="50" spans="1:104" x14ac:dyDescent="0.2">
      <c r="A50" s="151">
        <v>29</v>
      </c>
      <c r="B50" s="152" t="s">
        <v>146</v>
      </c>
      <c r="C50" s="153" t="s">
        <v>147</v>
      </c>
      <c r="D50" s="154" t="s">
        <v>103</v>
      </c>
      <c r="E50" s="155">
        <v>79</v>
      </c>
      <c r="F50" s="155">
        <v>0</v>
      </c>
      <c r="G50" s="156">
        <f t="shared" si="6"/>
        <v>0</v>
      </c>
      <c r="O50" s="150">
        <v>2</v>
      </c>
      <c r="AA50" s="123">
        <v>12</v>
      </c>
      <c r="AB50" s="123">
        <v>0</v>
      </c>
      <c r="AC50" s="123">
        <v>29</v>
      </c>
      <c r="AZ50" s="123">
        <v>2</v>
      </c>
      <c r="BA50" s="123">
        <f t="shared" si="7"/>
        <v>0</v>
      </c>
      <c r="BB50" s="123">
        <f t="shared" si="8"/>
        <v>0</v>
      </c>
      <c r="BC50" s="123">
        <f t="shared" si="9"/>
        <v>0</v>
      </c>
      <c r="BD50" s="123">
        <f t="shared" si="10"/>
        <v>0</v>
      </c>
      <c r="BE50" s="123">
        <f t="shared" si="11"/>
        <v>0</v>
      </c>
      <c r="CZ50" s="123">
        <v>0</v>
      </c>
    </row>
    <row r="51" spans="1:104" x14ac:dyDescent="0.2">
      <c r="A51" s="151">
        <v>30</v>
      </c>
      <c r="B51" s="152" t="s">
        <v>148</v>
      </c>
      <c r="C51" s="153" t="s">
        <v>149</v>
      </c>
      <c r="D51" s="154" t="s">
        <v>103</v>
      </c>
      <c r="E51" s="155">
        <v>43.6</v>
      </c>
      <c r="F51" s="155">
        <v>0</v>
      </c>
      <c r="G51" s="156">
        <f t="shared" si="6"/>
        <v>0</v>
      </c>
      <c r="O51" s="150">
        <v>2</v>
      </c>
      <c r="AA51" s="123">
        <v>12</v>
      </c>
      <c r="AB51" s="123">
        <v>0</v>
      </c>
      <c r="AC51" s="123">
        <v>30</v>
      </c>
      <c r="AZ51" s="123">
        <v>2</v>
      </c>
      <c r="BA51" s="123">
        <f t="shared" si="7"/>
        <v>0</v>
      </c>
      <c r="BB51" s="123">
        <f t="shared" si="8"/>
        <v>0</v>
      </c>
      <c r="BC51" s="123">
        <f t="shared" si="9"/>
        <v>0</v>
      </c>
      <c r="BD51" s="123">
        <f t="shared" si="10"/>
        <v>0</v>
      </c>
      <c r="BE51" s="123">
        <f t="shared" si="11"/>
        <v>0</v>
      </c>
      <c r="CZ51" s="123">
        <v>0</v>
      </c>
    </row>
    <row r="52" spans="1:104" x14ac:dyDescent="0.2">
      <c r="A52" s="151">
        <v>31</v>
      </c>
      <c r="B52" s="152" t="s">
        <v>150</v>
      </c>
      <c r="C52" s="153" t="s">
        <v>151</v>
      </c>
      <c r="D52" s="154" t="s">
        <v>152</v>
      </c>
      <c r="E52" s="155">
        <v>160</v>
      </c>
      <c r="F52" s="155">
        <v>0</v>
      </c>
      <c r="G52" s="156">
        <f t="shared" si="6"/>
        <v>0</v>
      </c>
      <c r="O52" s="150">
        <v>2</v>
      </c>
      <c r="AA52" s="123">
        <v>12</v>
      </c>
      <c r="AB52" s="123">
        <v>0</v>
      </c>
      <c r="AC52" s="123">
        <v>31</v>
      </c>
      <c r="AZ52" s="123">
        <v>2</v>
      </c>
      <c r="BA52" s="123">
        <f t="shared" si="7"/>
        <v>0</v>
      </c>
      <c r="BB52" s="123">
        <f t="shared" si="8"/>
        <v>0</v>
      </c>
      <c r="BC52" s="123">
        <f t="shared" si="9"/>
        <v>0</v>
      </c>
      <c r="BD52" s="123">
        <f t="shared" si="10"/>
        <v>0</v>
      </c>
      <c r="BE52" s="123">
        <f t="shared" si="11"/>
        <v>0</v>
      </c>
      <c r="CZ52" s="123">
        <v>0</v>
      </c>
    </row>
    <row r="53" spans="1:104" x14ac:dyDescent="0.2">
      <c r="A53" s="151">
        <v>32</v>
      </c>
      <c r="B53" s="152" t="s">
        <v>153</v>
      </c>
      <c r="C53" s="153" t="s">
        <v>154</v>
      </c>
      <c r="D53" s="154" t="s">
        <v>82</v>
      </c>
      <c r="E53" s="155">
        <v>6</v>
      </c>
      <c r="F53" s="155">
        <v>0</v>
      </c>
      <c r="G53" s="156">
        <f t="shared" si="6"/>
        <v>0</v>
      </c>
      <c r="O53" s="150">
        <v>2</v>
      </c>
      <c r="AA53" s="123">
        <v>12</v>
      </c>
      <c r="AB53" s="123">
        <v>0</v>
      </c>
      <c r="AC53" s="123">
        <v>32</v>
      </c>
      <c r="AZ53" s="123">
        <v>2</v>
      </c>
      <c r="BA53" s="123">
        <f t="shared" si="7"/>
        <v>0</v>
      </c>
      <c r="BB53" s="123">
        <f t="shared" si="8"/>
        <v>0</v>
      </c>
      <c r="BC53" s="123">
        <f t="shared" si="9"/>
        <v>0</v>
      </c>
      <c r="BD53" s="123">
        <f t="shared" si="10"/>
        <v>0</v>
      </c>
      <c r="BE53" s="123">
        <f t="shared" si="11"/>
        <v>0</v>
      </c>
      <c r="CZ53" s="123">
        <v>2.3570000000000001E-2</v>
      </c>
    </row>
    <row r="54" spans="1:104" ht="22.5" x14ac:dyDescent="0.2">
      <c r="A54" s="151">
        <v>33</v>
      </c>
      <c r="B54" s="152" t="s">
        <v>155</v>
      </c>
      <c r="C54" s="153" t="s">
        <v>156</v>
      </c>
      <c r="D54" s="154" t="s">
        <v>103</v>
      </c>
      <c r="E54" s="155">
        <v>43.6</v>
      </c>
      <c r="F54" s="155">
        <v>0</v>
      </c>
      <c r="G54" s="156">
        <f t="shared" si="6"/>
        <v>0</v>
      </c>
      <c r="O54" s="150">
        <v>2</v>
      </c>
      <c r="AA54" s="123">
        <v>12</v>
      </c>
      <c r="AB54" s="123">
        <v>0</v>
      </c>
      <c r="AC54" s="123">
        <v>33</v>
      </c>
      <c r="AZ54" s="123">
        <v>2</v>
      </c>
      <c r="BA54" s="123">
        <f t="shared" si="7"/>
        <v>0</v>
      </c>
      <c r="BB54" s="123">
        <f t="shared" si="8"/>
        <v>0</v>
      </c>
      <c r="BC54" s="123">
        <f t="shared" si="9"/>
        <v>0</v>
      </c>
      <c r="BD54" s="123">
        <f t="shared" si="10"/>
        <v>0</v>
      </c>
      <c r="BE54" s="123">
        <f t="shared" si="11"/>
        <v>0</v>
      </c>
      <c r="CZ54" s="123">
        <v>1.115E-2</v>
      </c>
    </row>
    <row r="55" spans="1:104" ht="22.5" x14ac:dyDescent="0.2">
      <c r="A55" s="151">
        <v>34</v>
      </c>
      <c r="B55" s="152" t="s">
        <v>157</v>
      </c>
      <c r="C55" s="153" t="s">
        <v>158</v>
      </c>
      <c r="D55" s="154" t="s">
        <v>103</v>
      </c>
      <c r="E55" s="155">
        <v>105.5</v>
      </c>
      <c r="F55" s="155">
        <v>0</v>
      </c>
      <c r="G55" s="156">
        <f t="shared" si="6"/>
        <v>0</v>
      </c>
      <c r="O55" s="150">
        <v>2</v>
      </c>
      <c r="AA55" s="123">
        <v>12</v>
      </c>
      <c r="AB55" s="123">
        <v>0</v>
      </c>
      <c r="AC55" s="123">
        <v>34</v>
      </c>
      <c r="AZ55" s="123">
        <v>2</v>
      </c>
      <c r="BA55" s="123">
        <f t="shared" si="7"/>
        <v>0</v>
      </c>
      <c r="BB55" s="123">
        <f t="shared" si="8"/>
        <v>0</v>
      </c>
      <c r="BC55" s="123">
        <f t="shared" si="9"/>
        <v>0</v>
      </c>
      <c r="BD55" s="123">
        <f t="shared" si="10"/>
        <v>0</v>
      </c>
      <c r="BE55" s="123">
        <f t="shared" si="11"/>
        <v>0</v>
      </c>
      <c r="CZ55" s="123">
        <v>2.2280000000000001E-2</v>
      </c>
    </row>
    <row r="56" spans="1:104" ht="22.5" x14ac:dyDescent="0.2">
      <c r="A56" s="151">
        <v>35</v>
      </c>
      <c r="B56" s="152" t="s">
        <v>155</v>
      </c>
      <c r="C56" s="153" t="s">
        <v>159</v>
      </c>
      <c r="D56" s="154" t="s">
        <v>103</v>
      </c>
      <c r="E56" s="155">
        <v>104</v>
      </c>
      <c r="F56" s="155">
        <v>0</v>
      </c>
      <c r="G56" s="156">
        <f t="shared" si="6"/>
        <v>0</v>
      </c>
      <c r="O56" s="150">
        <v>2</v>
      </c>
      <c r="AA56" s="123">
        <v>12</v>
      </c>
      <c r="AB56" s="123">
        <v>0</v>
      </c>
      <c r="AC56" s="123">
        <v>35</v>
      </c>
      <c r="AZ56" s="123">
        <v>2</v>
      </c>
      <c r="BA56" s="123">
        <f t="shared" si="7"/>
        <v>0</v>
      </c>
      <c r="BB56" s="123">
        <f t="shared" si="8"/>
        <v>0</v>
      </c>
      <c r="BC56" s="123">
        <f t="shared" si="9"/>
        <v>0</v>
      </c>
      <c r="BD56" s="123">
        <f t="shared" si="10"/>
        <v>0</v>
      </c>
      <c r="BE56" s="123">
        <f t="shared" si="11"/>
        <v>0</v>
      </c>
      <c r="CZ56" s="123">
        <v>1.115E-2</v>
      </c>
    </row>
    <row r="57" spans="1:104" ht="22.5" x14ac:dyDescent="0.2">
      <c r="A57" s="151">
        <v>36</v>
      </c>
      <c r="B57" s="152" t="s">
        <v>160</v>
      </c>
      <c r="C57" s="153" t="s">
        <v>161</v>
      </c>
      <c r="D57" s="154" t="s">
        <v>74</v>
      </c>
      <c r="E57" s="155">
        <v>80</v>
      </c>
      <c r="F57" s="155">
        <v>0</v>
      </c>
      <c r="G57" s="156">
        <f t="shared" si="6"/>
        <v>0</v>
      </c>
      <c r="O57" s="150">
        <v>2</v>
      </c>
      <c r="AA57" s="123">
        <v>12</v>
      </c>
      <c r="AB57" s="123">
        <v>0</v>
      </c>
      <c r="AC57" s="123">
        <v>36</v>
      </c>
      <c r="AZ57" s="123">
        <v>2</v>
      </c>
      <c r="BA57" s="123">
        <f t="shared" si="7"/>
        <v>0</v>
      </c>
      <c r="BB57" s="123">
        <f t="shared" si="8"/>
        <v>0</v>
      </c>
      <c r="BC57" s="123">
        <f t="shared" si="9"/>
        <v>0</v>
      </c>
      <c r="BD57" s="123">
        <f t="shared" si="10"/>
        <v>0</v>
      </c>
      <c r="BE57" s="123">
        <f t="shared" si="11"/>
        <v>0</v>
      </c>
      <c r="CZ57" s="123">
        <v>1.452E-2</v>
      </c>
    </row>
    <row r="58" spans="1:104" ht="22.5" x14ac:dyDescent="0.2">
      <c r="A58" s="151">
        <v>37</v>
      </c>
      <c r="B58" s="152" t="s">
        <v>162</v>
      </c>
      <c r="C58" s="153" t="s">
        <v>163</v>
      </c>
      <c r="D58" s="154" t="s">
        <v>74</v>
      </c>
      <c r="E58" s="155">
        <v>50</v>
      </c>
      <c r="F58" s="155">
        <v>0</v>
      </c>
      <c r="G58" s="156">
        <f t="shared" si="6"/>
        <v>0</v>
      </c>
      <c r="O58" s="150">
        <v>2</v>
      </c>
      <c r="AA58" s="123">
        <v>12</v>
      </c>
      <c r="AB58" s="123">
        <v>0</v>
      </c>
      <c r="AC58" s="123">
        <v>37</v>
      </c>
      <c r="AZ58" s="123">
        <v>2</v>
      </c>
      <c r="BA58" s="123">
        <f t="shared" si="7"/>
        <v>0</v>
      </c>
      <c r="BB58" s="123">
        <f t="shared" si="8"/>
        <v>0</v>
      </c>
      <c r="BC58" s="123">
        <f t="shared" si="9"/>
        <v>0</v>
      </c>
      <c r="BD58" s="123">
        <f t="shared" si="10"/>
        <v>0</v>
      </c>
      <c r="BE58" s="123">
        <f t="shared" si="11"/>
        <v>0</v>
      </c>
      <c r="CZ58" s="123">
        <v>1.4420000000000001E-2</v>
      </c>
    </row>
    <row r="59" spans="1:104" x14ac:dyDescent="0.2">
      <c r="A59" s="151">
        <v>38</v>
      </c>
      <c r="B59" s="152" t="s">
        <v>164</v>
      </c>
      <c r="C59" s="153" t="s">
        <v>165</v>
      </c>
      <c r="D59" s="154" t="s">
        <v>82</v>
      </c>
      <c r="E59" s="155">
        <v>3</v>
      </c>
      <c r="F59" s="155">
        <v>0</v>
      </c>
      <c r="G59" s="156">
        <f t="shared" si="6"/>
        <v>0</v>
      </c>
      <c r="O59" s="150">
        <v>2</v>
      </c>
      <c r="AA59" s="123">
        <v>12</v>
      </c>
      <c r="AB59" s="123">
        <v>0</v>
      </c>
      <c r="AC59" s="123">
        <v>38</v>
      </c>
      <c r="AZ59" s="123">
        <v>2</v>
      </c>
      <c r="BA59" s="123">
        <f t="shared" si="7"/>
        <v>0</v>
      </c>
      <c r="BB59" s="123">
        <f t="shared" si="8"/>
        <v>0</v>
      </c>
      <c r="BC59" s="123">
        <f t="shared" si="9"/>
        <v>0</v>
      </c>
      <c r="BD59" s="123">
        <f t="shared" si="10"/>
        <v>0</v>
      </c>
      <c r="BE59" s="123">
        <f t="shared" si="11"/>
        <v>0</v>
      </c>
      <c r="CZ59" s="123">
        <v>3.1099999999999999E-3</v>
      </c>
    </row>
    <row r="60" spans="1:104" x14ac:dyDescent="0.2">
      <c r="A60" s="151">
        <v>39</v>
      </c>
      <c r="B60" s="152" t="s">
        <v>166</v>
      </c>
      <c r="C60" s="153" t="s">
        <v>167</v>
      </c>
      <c r="D60" s="154" t="s">
        <v>74</v>
      </c>
      <c r="E60" s="155">
        <v>320</v>
      </c>
      <c r="F60" s="155">
        <v>0</v>
      </c>
      <c r="G60" s="156">
        <f t="shared" si="6"/>
        <v>0</v>
      </c>
      <c r="O60" s="150">
        <v>2</v>
      </c>
      <c r="AA60" s="123">
        <v>12</v>
      </c>
      <c r="AB60" s="123">
        <v>0</v>
      </c>
      <c r="AC60" s="123">
        <v>39</v>
      </c>
      <c r="AZ60" s="123">
        <v>2</v>
      </c>
      <c r="BA60" s="123">
        <f t="shared" si="7"/>
        <v>0</v>
      </c>
      <c r="BB60" s="123">
        <f t="shared" si="8"/>
        <v>0</v>
      </c>
      <c r="BC60" s="123">
        <f t="shared" si="9"/>
        <v>0</v>
      </c>
      <c r="BD60" s="123">
        <f t="shared" si="10"/>
        <v>0</v>
      </c>
      <c r="BE60" s="123">
        <f t="shared" si="11"/>
        <v>0</v>
      </c>
      <c r="CZ60" s="123">
        <v>6.0000000000000002E-5</v>
      </c>
    </row>
    <row r="61" spans="1:104" x14ac:dyDescent="0.2">
      <c r="A61" s="151">
        <v>40</v>
      </c>
      <c r="B61" s="152" t="s">
        <v>168</v>
      </c>
      <c r="C61" s="153" t="s">
        <v>169</v>
      </c>
      <c r="D61" s="154" t="s">
        <v>132</v>
      </c>
      <c r="E61" s="155">
        <v>4.5</v>
      </c>
      <c r="F61" s="155">
        <v>0</v>
      </c>
      <c r="G61" s="156">
        <f t="shared" si="6"/>
        <v>0</v>
      </c>
      <c r="O61" s="150">
        <v>2</v>
      </c>
      <c r="AA61" s="123">
        <v>12</v>
      </c>
      <c r="AB61" s="123">
        <v>0</v>
      </c>
      <c r="AC61" s="123">
        <v>40</v>
      </c>
      <c r="AZ61" s="123">
        <v>2</v>
      </c>
      <c r="BA61" s="123">
        <f t="shared" si="7"/>
        <v>0</v>
      </c>
      <c r="BB61" s="123">
        <f t="shared" si="8"/>
        <v>0</v>
      </c>
      <c r="BC61" s="123">
        <f t="shared" si="9"/>
        <v>0</v>
      </c>
      <c r="BD61" s="123">
        <f t="shared" si="10"/>
        <v>0</v>
      </c>
      <c r="BE61" s="123">
        <f t="shared" si="11"/>
        <v>0</v>
      </c>
      <c r="CZ61" s="123">
        <v>0</v>
      </c>
    </row>
    <row r="62" spans="1:104" x14ac:dyDescent="0.2">
      <c r="A62" s="157"/>
      <c r="B62" s="158" t="s">
        <v>69</v>
      </c>
      <c r="C62" s="159" t="str">
        <f>CONCATENATE(B46," ",C46)</f>
        <v>762 Konstrukce tesařské</v>
      </c>
      <c r="D62" s="157"/>
      <c r="E62" s="160"/>
      <c r="F62" s="160"/>
      <c r="G62" s="161">
        <f>SUM(G46:G61)</f>
        <v>0</v>
      </c>
      <c r="O62" s="150">
        <v>4</v>
      </c>
      <c r="BA62" s="162">
        <f>SUM(BA46:BA61)</f>
        <v>0</v>
      </c>
      <c r="BB62" s="162">
        <f>SUM(BB46:BB61)</f>
        <v>0</v>
      </c>
      <c r="BC62" s="162">
        <f>SUM(BC46:BC61)</f>
        <v>0</v>
      </c>
      <c r="BD62" s="162">
        <f>SUM(BD46:BD61)</f>
        <v>0</v>
      </c>
      <c r="BE62" s="162">
        <f>SUM(BE46:BE61)</f>
        <v>0</v>
      </c>
    </row>
    <row r="63" spans="1:104" x14ac:dyDescent="0.2">
      <c r="A63" s="143" t="s">
        <v>65</v>
      </c>
      <c r="B63" s="144" t="s">
        <v>170</v>
      </c>
      <c r="C63" s="145" t="s">
        <v>171</v>
      </c>
      <c r="D63" s="146"/>
      <c r="E63" s="147"/>
      <c r="F63" s="147"/>
      <c r="G63" s="148"/>
      <c r="H63" s="149"/>
      <c r="I63" s="149"/>
      <c r="O63" s="150">
        <v>1</v>
      </c>
    </row>
    <row r="64" spans="1:104" x14ac:dyDescent="0.2">
      <c r="A64" s="151">
        <v>41</v>
      </c>
      <c r="B64" s="152" t="s">
        <v>172</v>
      </c>
      <c r="C64" s="153" t="s">
        <v>173</v>
      </c>
      <c r="D64" s="154" t="s">
        <v>74</v>
      </c>
      <c r="E64" s="155">
        <v>80</v>
      </c>
      <c r="F64" s="155">
        <v>0</v>
      </c>
      <c r="G64" s="156">
        <f t="shared" ref="G64:G75" si="12">E64*F64</f>
        <v>0</v>
      </c>
      <c r="O64" s="150">
        <v>2</v>
      </c>
      <c r="AA64" s="123">
        <v>12</v>
      </c>
      <c r="AB64" s="123">
        <v>0</v>
      </c>
      <c r="AC64" s="123">
        <v>41</v>
      </c>
      <c r="AZ64" s="123">
        <v>2</v>
      </c>
      <c r="BA64" s="123">
        <f t="shared" ref="BA64:BA75" si="13">IF(AZ64=1,G64,0)</f>
        <v>0</v>
      </c>
      <c r="BB64" s="123">
        <f t="shared" ref="BB64:BB75" si="14">IF(AZ64=2,G64,0)</f>
        <v>0</v>
      </c>
      <c r="BC64" s="123">
        <f t="shared" ref="BC64:BC75" si="15">IF(AZ64=3,G64,0)</f>
        <v>0</v>
      </c>
      <c r="BD64" s="123">
        <f t="shared" ref="BD64:BD75" si="16">IF(AZ64=4,G64,0)</f>
        <v>0</v>
      </c>
      <c r="BE64" s="123">
        <f t="shared" ref="BE64:BE75" si="17">IF(AZ64=5,G64,0)</f>
        <v>0</v>
      </c>
      <c r="CZ64" s="123">
        <v>0</v>
      </c>
    </row>
    <row r="65" spans="1:104" x14ac:dyDescent="0.2">
      <c r="A65" s="151">
        <v>42</v>
      </c>
      <c r="B65" s="152" t="s">
        <v>174</v>
      </c>
      <c r="C65" s="153" t="s">
        <v>175</v>
      </c>
      <c r="D65" s="154" t="s">
        <v>152</v>
      </c>
      <c r="E65" s="155">
        <v>4</v>
      </c>
      <c r="F65" s="155">
        <v>0</v>
      </c>
      <c r="G65" s="156">
        <f t="shared" si="12"/>
        <v>0</v>
      </c>
      <c r="O65" s="150">
        <v>2</v>
      </c>
      <c r="AA65" s="123">
        <v>12</v>
      </c>
      <c r="AB65" s="123">
        <v>0</v>
      </c>
      <c r="AC65" s="123">
        <v>42</v>
      </c>
      <c r="AZ65" s="123">
        <v>2</v>
      </c>
      <c r="BA65" s="123">
        <f t="shared" si="13"/>
        <v>0</v>
      </c>
      <c r="BB65" s="123">
        <f t="shared" si="14"/>
        <v>0</v>
      </c>
      <c r="BC65" s="123">
        <f t="shared" si="15"/>
        <v>0</v>
      </c>
      <c r="BD65" s="123">
        <f t="shared" si="16"/>
        <v>0</v>
      </c>
      <c r="BE65" s="123">
        <f t="shared" si="17"/>
        <v>0</v>
      </c>
      <c r="CZ65" s="123">
        <v>0</v>
      </c>
    </row>
    <row r="66" spans="1:104" x14ac:dyDescent="0.2">
      <c r="A66" s="151">
        <v>43</v>
      </c>
      <c r="B66" s="152" t="s">
        <v>176</v>
      </c>
      <c r="C66" s="153" t="s">
        <v>177</v>
      </c>
      <c r="D66" s="154" t="s">
        <v>152</v>
      </c>
      <c r="E66" s="155">
        <v>4</v>
      </c>
      <c r="F66" s="155">
        <v>0</v>
      </c>
      <c r="G66" s="156">
        <f t="shared" si="12"/>
        <v>0</v>
      </c>
      <c r="O66" s="150">
        <v>2</v>
      </c>
      <c r="AA66" s="123">
        <v>12</v>
      </c>
      <c r="AB66" s="123">
        <v>0</v>
      </c>
      <c r="AC66" s="123">
        <v>43</v>
      </c>
      <c r="AZ66" s="123">
        <v>2</v>
      </c>
      <c r="BA66" s="123">
        <f t="shared" si="13"/>
        <v>0</v>
      </c>
      <c r="BB66" s="123">
        <f t="shared" si="14"/>
        <v>0</v>
      </c>
      <c r="BC66" s="123">
        <f t="shared" si="15"/>
        <v>0</v>
      </c>
      <c r="BD66" s="123">
        <f t="shared" si="16"/>
        <v>0</v>
      </c>
      <c r="BE66" s="123">
        <f t="shared" si="17"/>
        <v>0</v>
      </c>
      <c r="CZ66" s="123">
        <v>0</v>
      </c>
    </row>
    <row r="67" spans="1:104" x14ac:dyDescent="0.2">
      <c r="A67" s="151">
        <v>44</v>
      </c>
      <c r="B67" s="152" t="s">
        <v>178</v>
      </c>
      <c r="C67" s="153" t="s">
        <v>179</v>
      </c>
      <c r="D67" s="154" t="s">
        <v>152</v>
      </c>
      <c r="E67" s="155">
        <v>4</v>
      </c>
      <c r="F67" s="155">
        <v>0</v>
      </c>
      <c r="G67" s="156">
        <f t="shared" si="12"/>
        <v>0</v>
      </c>
      <c r="O67" s="150">
        <v>2</v>
      </c>
      <c r="AA67" s="123">
        <v>12</v>
      </c>
      <c r="AB67" s="123">
        <v>0</v>
      </c>
      <c r="AC67" s="123">
        <v>44</v>
      </c>
      <c r="AZ67" s="123">
        <v>2</v>
      </c>
      <c r="BA67" s="123">
        <f t="shared" si="13"/>
        <v>0</v>
      </c>
      <c r="BB67" s="123">
        <f t="shared" si="14"/>
        <v>0</v>
      </c>
      <c r="BC67" s="123">
        <f t="shared" si="15"/>
        <v>0</v>
      </c>
      <c r="BD67" s="123">
        <f t="shared" si="16"/>
        <v>0</v>
      </c>
      <c r="BE67" s="123">
        <f t="shared" si="17"/>
        <v>0</v>
      </c>
      <c r="CZ67" s="123">
        <v>0</v>
      </c>
    </row>
    <row r="68" spans="1:104" x14ac:dyDescent="0.2">
      <c r="A68" s="151">
        <v>45</v>
      </c>
      <c r="B68" s="152" t="s">
        <v>180</v>
      </c>
      <c r="C68" s="153" t="s">
        <v>181</v>
      </c>
      <c r="D68" s="154" t="s">
        <v>103</v>
      </c>
      <c r="E68" s="155">
        <v>20</v>
      </c>
      <c r="F68" s="155">
        <v>0</v>
      </c>
      <c r="G68" s="156">
        <f t="shared" si="12"/>
        <v>0</v>
      </c>
      <c r="O68" s="150">
        <v>2</v>
      </c>
      <c r="AA68" s="123">
        <v>12</v>
      </c>
      <c r="AB68" s="123">
        <v>0</v>
      </c>
      <c r="AC68" s="123">
        <v>45</v>
      </c>
      <c r="AZ68" s="123">
        <v>2</v>
      </c>
      <c r="BA68" s="123">
        <f t="shared" si="13"/>
        <v>0</v>
      </c>
      <c r="BB68" s="123">
        <f t="shared" si="14"/>
        <v>0</v>
      </c>
      <c r="BC68" s="123">
        <f t="shared" si="15"/>
        <v>0</v>
      </c>
      <c r="BD68" s="123">
        <f t="shared" si="16"/>
        <v>0</v>
      </c>
      <c r="BE68" s="123">
        <f t="shared" si="17"/>
        <v>0</v>
      </c>
      <c r="CZ68" s="123">
        <v>0</v>
      </c>
    </row>
    <row r="69" spans="1:104" x14ac:dyDescent="0.2">
      <c r="A69" s="151">
        <v>46</v>
      </c>
      <c r="B69" s="152" t="s">
        <v>182</v>
      </c>
      <c r="C69" s="153" t="s">
        <v>183</v>
      </c>
      <c r="D69" s="154" t="s">
        <v>74</v>
      </c>
      <c r="E69" s="155">
        <v>80</v>
      </c>
      <c r="F69" s="155">
        <v>0</v>
      </c>
      <c r="G69" s="156">
        <f t="shared" si="12"/>
        <v>0</v>
      </c>
      <c r="O69" s="150">
        <v>2</v>
      </c>
      <c r="AA69" s="123">
        <v>12</v>
      </c>
      <c r="AB69" s="123">
        <v>0</v>
      </c>
      <c r="AC69" s="123">
        <v>46</v>
      </c>
      <c r="AZ69" s="123">
        <v>2</v>
      </c>
      <c r="BA69" s="123">
        <f t="shared" si="13"/>
        <v>0</v>
      </c>
      <c r="BB69" s="123">
        <f t="shared" si="14"/>
        <v>0</v>
      </c>
      <c r="BC69" s="123">
        <f t="shared" si="15"/>
        <v>0</v>
      </c>
      <c r="BD69" s="123">
        <f t="shared" si="16"/>
        <v>0</v>
      </c>
      <c r="BE69" s="123">
        <f t="shared" si="17"/>
        <v>0</v>
      </c>
      <c r="CZ69" s="123">
        <v>6.7600000000000004E-3</v>
      </c>
    </row>
    <row r="70" spans="1:104" x14ac:dyDescent="0.2">
      <c r="A70" s="151">
        <v>47</v>
      </c>
      <c r="B70" s="152" t="s">
        <v>184</v>
      </c>
      <c r="C70" s="153" t="s">
        <v>185</v>
      </c>
      <c r="D70" s="154" t="s">
        <v>103</v>
      </c>
      <c r="E70" s="155">
        <v>17.8</v>
      </c>
      <c r="F70" s="155">
        <v>0</v>
      </c>
      <c r="G70" s="156">
        <f t="shared" si="12"/>
        <v>0</v>
      </c>
      <c r="O70" s="150">
        <v>2</v>
      </c>
      <c r="AA70" s="123">
        <v>12</v>
      </c>
      <c r="AB70" s="123">
        <v>0</v>
      </c>
      <c r="AC70" s="123">
        <v>47</v>
      </c>
      <c r="AZ70" s="123">
        <v>2</v>
      </c>
      <c r="BA70" s="123">
        <f t="shared" si="13"/>
        <v>0</v>
      </c>
      <c r="BB70" s="123">
        <f t="shared" si="14"/>
        <v>0</v>
      </c>
      <c r="BC70" s="123">
        <f t="shared" si="15"/>
        <v>0</v>
      </c>
      <c r="BD70" s="123">
        <f t="shared" si="16"/>
        <v>0</v>
      </c>
      <c r="BE70" s="123">
        <f t="shared" si="17"/>
        <v>0</v>
      </c>
      <c r="CZ70" s="123">
        <v>1.095E-2</v>
      </c>
    </row>
    <row r="71" spans="1:104" x14ac:dyDescent="0.2">
      <c r="A71" s="151">
        <v>48</v>
      </c>
      <c r="B71" s="152" t="s">
        <v>186</v>
      </c>
      <c r="C71" s="153" t="s">
        <v>187</v>
      </c>
      <c r="D71" s="154" t="s">
        <v>103</v>
      </c>
      <c r="E71" s="155">
        <v>35.4</v>
      </c>
      <c r="F71" s="155">
        <v>0</v>
      </c>
      <c r="G71" s="156">
        <f t="shared" si="12"/>
        <v>0</v>
      </c>
      <c r="O71" s="150">
        <v>2</v>
      </c>
      <c r="AA71" s="123">
        <v>12</v>
      </c>
      <c r="AB71" s="123">
        <v>0</v>
      </c>
      <c r="AC71" s="123">
        <v>48</v>
      </c>
      <c r="AZ71" s="123">
        <v>2</v>
      </c>
      <c r="BA71" s="123">
        <f t="shared" si="13"/>
        <v>0</v>
      </c>
      <c r="BB71" s="123">
        <f t="shared" si="14"/>
        <v>0</v>
      </c>
      <c r="BC71" s="123">
        <f t="shared" si="15"/>
        <v>0</v>
      </c>
      <c r="BD71" s="123">
        <f t="shared" si="16"/>
        <v>0</v>
      </c>
      <c r="BE71" s="123">
        <f t="shared" si="17"/>
        <v>0</v>
      </c>
      <c r="CZ71" s="123">
        <v>5.9500000000000004E-3</v>
      </c>
    </row>
    <row r="72" spans="1:104" x14ac:dyDescent="0.2">
      <c r="A72" s="151">
        <v>49</v>
      </c>
      <c r="B72" s="152" t="s">
        <v>188</v>
      </c>
      <c r="C72" s="153" t="s">
        <v>189</v>
      </c>
      <c r="D72" s="154" t="s">
        <v>103</v>
      </c>
      <c r="E72" s="155">
        <v>26</v>
      </c>
      <c r="F72" s="155">
        <v>0</v>
      </c>
      <c r="G72" s="156">
        <f t="shared" si="12"/>
        <v>0</v>
      </c>
      <c r="O72" s="150">
        <v>2</v>
      </c>
      <c r="AA72" s="123">
        <v>12</v>
      </c>
      <c r="AB72" s="123">
        <v>0</v>
      </c>
      <c r="AC72" s="123">
        <v>49</v>
      </c>
      <c r="AZ72" s="123">
        <v>2</v>
      </c>
      <c r="BA72" s="123">
        <f t="shared" si="13"/>
        <v>0</v>
      </c>
      <c r="BB72" s="123">
        <f t="shared" si="14"/>
        <v>0</v>
      </c>
      <c r="BC72" s="123">
        <f t="shared" si="15"/>
        <v>0</v>
      </c>
      <c r="BD72" s="123">
        <f t="shared" si="16"/>
        <v>0</v>
      </c>
      <c r="BE72" s="123">
        <f t="shared" si="17"/>
        <v>0</v>
      </c>
      <c r="CZ72" s="123">
        <v>1.2800000000000001E-3</v>
      </c>
    </row>
    <row r="73" spans="1:104" x14ac:dyDescent="0.2">
      <c r="A73" s="151">
        <v>50</v>
      </c>
      <c r="B73" s="152" t="s">
        <v>190</v>
      </c>
      <c r="C73" s="153" t="s">
        <v>191</v>
      </c>
      <c r="D73" s="154" t="s">
        <v>152</v>
      </c>
      <c r="E73" s="155">
        <v>12</v>
      </c>
      <c r="F73" s="155">
        <v>0</v>
      </c>
      <c r="G73" s="156">
        <f t="shared" si="12"/>
        <v>0</v>
      </c>
      <c r="O73" s="150">
        <v>2</v>
      </c>
      <c r="AA73" s="123">
        <v>12</v>
      </c>
      <c r="AB73" s="123">
        <v>0</v>
      </c>
      <c r="AC73" s="123">
        <v>50</v>
      </c>
      <c r="AZ73" s="123">
        <v>2</v>
      </c>
      <c r="BA73" s="123">
        <f t="shared" si="13"/>
        <v>0</v>
      </c>
      <c r="BB73" s="123">
        <f t="shared" si="14"/>
        <v>0</v>
      </c>
      <c r="BC73" s="123">
        <f t="shared" si="15"/>
        <v>0</v>
      </c>
      <c r="BD73" s="123">
        <f t="shared" si="16"/>
        <v>0</v>
      </c>
      <c r="BE73" s="123">
        <f t="shared" si="17"/>
        <v>0</v>
      </c>
      <c r="CZ73" s="123">
        <v>2.7E-4</v>
      </c>
    </row>
    <row r="74" spans="1:104" x14ac:dyDescent="0.2">
      <c r="A74" s="151">
        <v>51</v>
      </c>
      <c r="B74" s="152" t="s">
        <v>192</v>
      </c>
      <c r="C74" s="153" t="s">
        <v>193</v>
      </c>
      <c r="D74" s="154" t="s">
        <v>152</v>
      </c>
      <c r="E74" s="155">
        <v>4</v>
      </c>
      <c r="F74" s="155">
        <v>0</v>
      </c>
      <c r="G74" s="156">
        <f t="shared" si="12"/>
        <v>0</v>
      </c>
      <c r="O74" s="150">
        <v>2</v>
      </c>
      <c r="AA74" s="123">
        <v>12</v>
      </c>
      <c r="AB74" s="123">
        <v>0</v>
      </c>
      <c r="AC74" s="123">
        <v>51</v>
      </c>
      <c r="AZ74" s="123">
        <v>2</v>
      </c>
      <c r="BA74" s="123">
        <f t="shared" si="13"/>
        <v>0</v>
      </c>
      <c r="BB74" s="123">
        <f t="shared" si="14"/>
        <v>0</v>
      </c>
      <c r="BC74" s="123">
        <f t="shared" si="15"/>
        <v>0</v>
      </c>
      <c r="BD74" s="123">
        <f t="shared" si="16"/>
        <v>0</v>
      </c>
      <c r="BE74" s="123">
        <f t="shared" si="17"/>
        <v>0</v>
      </c>
      <c r="CZ74" s="123">
        <v>1.6E-2</v>
      </c>
    </row>
    <row r="75" spans="1:104" x14ac:dyDescent="0.2">
      <c r="A75" s="151">
        <v>52</v>
      </c>
      <c r="B75" s="152" t="s">
        <v>194</v>
      </c>
      <c r="C75" s="153" t="s">
        <v>195</v>
      </c>
      <c r="D75" s="154" t="s">
        <v>152</v>
      </c>
      <c r="E75" s="155">
        <v>1</v>
      </c>
      <c r="F75" s="155">
        <v>0</v>
      </c>
      <c r="G75" s="156">
        <f t="shared" si="12"/>
        <v>0</v>
      </c>
      <c r="O75" s="150">
        <v>2</v>
      </c>
      <c r="AA75" s="123">
        <v>12</v>
      </c>
      <c r="AB75" s="123">
        <v>0</v>
      </c>
      <c r="AC75" s="123">
        <v>52</v>
      </c>
      <c r="AZ75" s="123">
        <v>2</v>
      </c>
      <c r="BA75" s="123">
        <f t="shared" si="13"/>
        <v>0</v>
      </c>
      <c r="BB75" s="123">
        <f t="shared" si="14"/>
        <v>0</v>
      </c>
      <c r="BC75" s="123">
        <f t="shared" si="15"/>
        <v>0</v>
      </c>
      <c r="BD75" s="123">
        <f t="shared" si="16"/>
        <v>0</v>
      </c>
      <c r="BE75" s="123">
        <f t="shared" si="17"/>
        <v>0</v>
      </c>
      <c r="CZ75" s="123">
        <v>5.9800000000000001E-3</v>
      </c>
    </row>
    <row r="76" spans="1:104" x14ac:dyDescent="0.2">
      <c r="A76" s="157"/>
      <c r="B76" s="158" t="s">
        <v>69</v>
      </c>
      <c r="C76" s="159" t="str">
        <f>CONCATENATE(B63," ",C63)</f>
        <v>764 Konstrukce klempířské</v>
      </c>
      <c r="D76" s="157"/>
      <c r="E76" s="160"/>
      <c r="F76" s="160"/>
      <c r="G76" s="161">
        <f>SUM(G63:G75)</f>
        <v>0</v>
      </c>
      <c r="O76" s="150">
        <v>4</v>
      </c>
      <c r="BA76" s="162">
        <f>SUM(BA63:BA75)</f>
        <v>0</v>
      </c>
      <c r="BB76" s="162">
        <f>SUM(BB63:BB75)</f>
        <v>0</v>
      </c>
      <c r="BC76" s="162">
        <f>SUM(BC63:BC75)</f>
        <v>0</v>
      </c>
      <c r="BD76" s="162">
        <f>SUM(BD63:BD75)</f>
        <v>0</v>
      </c>
      <c r="BE76" s="162">
        <f>SUM(BE63:BE75)</f>
        <v>0</v>
      </c>
    </row>
    <row r="77" spans="1:104" x14ac:dyDescent="0.2">
      <c r="A77" s="143" t="s">
        <v>65</v>
      </c>
      <c r="B77" s="144" t="s">
        <v>196</v>
      </c>
      <c r="C77" s="145" t="s">
        <v>197</v>
      </c>
      <c r="D77" s="146"/>
      <c r="E77" s="147"/>
      <c r="F77" s="147"/>
      <c r="G77" s="148"/>
      <c r="H77" s="149"/>
      <c r="I77" s="149"/>
      <c r="O77" s="150">
        <v>1</v>
      </c>
    </row>
    <row r="78" spans="1:104" x14ac:dyDescent="0.2">
      <c r="A78" s="151">
        <v>53</v>
      </c>
      <c r="B78" s="152" t="s">
        <v>198</v>
      </c>
      <c r="C78" s="153" t="s">
        <v>199</v>
      </c>
      <c r="D78" s="154" t="s">
        <v>74</v>
      </c>
      <c r="E78" s="155">
        <v>80</v>
      </c>
      <c r="F78" s="155">
        <v>0</v>
      </c>
      <c r="G78" s="156">
        <f>E78*F78</f>
        <v>0</v>
      </c>
      <c r="O78" s="150">
        <v>2</v>
      </c>
      <c r="AA78" s="123">
        <v>12</v>
      </c>
      <c r="AB78" s="123">
        <v>0</v>
      </c>
      <c r="AC78" s="123">
        <v>53</v>
      </c>
      <c r="AZ78" s="123">
        <v>2</v>
      </c>
      <c r="BA78" s="123">
        <f>IF(AZ78=1,G78,0)</f>
        <v>0</v>
      </c>
      <c r="BB78" s="123">
        <f>IF(AZ78=2,G78,0)</f>
        <v>0</v>
      </c>
      <c r="BC78" s="123">
        <f>IF(AZ78=3,G78,0)</f>
        <v>0</v>
      </c>
      <c r="BD78" s="123">
        <f>IF(AZ78=4,G78,0)</f>
        <v>0</v>
      </c>
      <c r="BE78" s="123">
        <f>IF(AZ78=5,G78,0)</f>
        <v>0</v>
      </c>
      <c r="CZ78" s="123">
        <v>4.2000000000000002E-4</v>
      </c>
    </row>
    <row r="79" spans="1:104" x14ac:dyDescent="0.2">
      <c r="A79" s="157"/>
      <c r="B79" s="158" t="s">
        <v>69</v>
      </c>
      <c r="C79" s="159" t="str">
        <f>CONCATENATE(B77," ",C77)</f>
        <v>765 Krytiny tvrdé</v>
      </c>
      <c r="D79" s="157"/>
      <c r="E79" s="160"/>
      <c r="F79" s="160"/>
      <c r="G79" s="161">
        <f>SUM(G77:G78)</f>
        <v>0</v>
      </c>
      <c r="O79" s="150">
        <v>4</v>
      </c>
      <c r="BA79" s="162">
        <f>SUM(BA77:BA78)</f>
        <v>0</v>
      </c>
      <c r="BB79" s="162">
        <f>SUM(BB77:BB78)</f>
        <v>0</v>
      </c>
      <c r="BC79" s="162">
        <f>SUM(BC77:BC78)</f>
        <v>0</v>
      </c>
      <c r="BD79" s="162">
        <f>SUM(BD77:BD78)</f>
        <v>0</v>
      </c>
      <c r="BE79" s="162">
        <f>SUM(BE77:BE78)</f>
        <v>0</v>
      </c>
    </row>
    <row r="80" spans="1:104" x14ac:dyDescent="0.2">
      <c r="A80" s="143" t="s">
        <v>65</v>
      </c>
      <c r="B80" s="144" t="s">
        <v>200</v>
      </c>
      <c r="C80" s="145" t="s">
        <v>201</v>
      </c>
      <c r="D80" s="146"/>
      <c r="E80" s="147"/>
      <c r="F80" s="147"/>
      <c r="G80" s="148"/>
      <c r="H80" s="149"/>
      <c r="I80" s="149"/>
      <c r="O80" s="150">
        <v>1</v>
      </c>
    </row>
    <row r="81" spans="1:104" x14ac:dyDescent="0.2">
      <c r="A81" s="151">
        <v>54</v>
      </c>
      <c r="B81" s="152" t="s">
        <v>202</v>
      </c>
      <c r="C81" s="153" t="s">
        <v>203</v>
      </c>
      <c r="D81" s="154" t="s">
        <v>204</v>
      </c>
      <c r="E81" s="155">
        <v>41.9</v>
      </c>
      <c r="F81" s="155">
        <v>0</v>
      </c>
      <c r="G81" s="156">
        <f>E81*F81</f>
        <v>0</v>
      </c>
      <c r="O81" s="150">
        <v>2</v>
      </c>
      <c r="AA81" s="123">
        <v>12</v>
      </c>
      <c r="AB81" s="123">
        <v>0</v>
      </c>
      <c r="AC81" s="123">
        <v>54</v>
      </c>
      <c r="AZ81" s="123">
        <v>2</v>
      </c>
      <c r="BA81" s="123">
        <f>IF(AZ81=1,G81,0)</f>
        <v>0</v>
      </c>
      <c r="BB81" s="123">
        <f>IF(AZ81=2,G81,0)</f>
        <v>0</v>
      </c>
      <c r="BC81" s="123">
        <f>IF(AZ81=3,G81,0)</f>
        <v>0</v>
      </c>
      <c r="BD81" s="123">
        <f>IF(AZ81=4,G81,0)</f>
        <v>0</v>
      </c>
      <c r="BE81" s="123">
        <f>IF(AZ81=5,G81,0)</f>
        <v>0</v>
      </c>
      <c r="CZ81" s="123">
        <v>5.0000000000000002E-5</v>
      </c>
    </row>
    <row r="82" spans="1:104" x14ac:dyDescent="0.2">
      <c r="A82" s="151">
        <v>55</v>
      </c>
      <c r="B82" s="152" t="s">
        <v>205</v>
      </c>
      <c r="C82" s="153" t="s">
        <v>206</v>
      </c>
      <c r="D82" s="154" t="s">
        <v>204</v>
      </c>
      <c r="E82" s="155">
        <v>41.9</v>
      </c>
      <c r="F82" s="155">
        <v>0</v>
      </c>
      <c r="G82" s="156">
        <f>E82*F82</f>
        <v>0</v>
      </c>
      <c r="O82" s="150">
        <v>2</v>
      </c>
      <c r="AA82" s="123">
        <v>12</v>
      </c>
      <c r="AB82" s="123">
        <v>0</v>
      </c>
      <c r="AC82" s="123">
        <v>55</v>
      </c>
      <c r="AZ82" s="123">
        <v>2</v>
      </c>
      <c r="BA82" s="123">
        <f>IF(AZ82=1,G82,0)</f>
        <v>0</v>
      </c>
      <c r="BB82" s="123">
        <f>IF(AZ82=2,G82,0)</f>
        <v>0</v>
      </c>
      <c r="BC82" s="123">
        <f>IF(AZ82=3,G82,0)</f>
        <v>0</v>
      </c>
      <c r="BD82" s="123">
        <f>IF(AZ82=4,G82,0)</f>
        <v>0</v>
      </c>
      <c r="BE82" s="123">
        <f>IF(AZ82=5,G82,0)</f>
        <v>0</v>
      </c>
      <c r="CZ82" s="123">
        <v>5.0000000000000002E-5</v>
      </c>
    </row>
    <row r="83" spans="1:104" x14ac:dyDescent="0.2">
      <c r="A83" s="151">
        <v>56</v>
      </c>
      <c r="B83" s="152" t="s">
        <v>205</v>
      </c>
      <c r="C83" s="153" t="s">
        <v>207</v>
      </c>
      <c r="D83" s="154" t="s">
        <v>68</v>
      </c>
      <c r="E83" s="155">
        <v>2</v>
      </c>
      <c r="F83" s="155">
        <v>0</v>
      </c>
      <c r="G83" s="156">
        <f>E83*F83</f>
        <v>0</v>
      </c>
      <c r="O83" s="150">
        <v>2</v>
      </c>
      <c r="AA83" s="123">
        <v>12</v>
      </c>
      <c r="AB83" s="123">
        <v>0</v>
      </c>
      <c r="AC83" s="123">
        <v>56</v>
      </c>
      <c r="AZ83" s="123">
        <v>2</v>
      </c>
      <c r="BA83" s="123">
        <f>IF(AZ83=1,G83,0)</f>
        <v>0</v>
      </c>
      <c r="BB83" s="123">
        <f>IF(AZ83=2,G83,0)</f>
        <v>0</v>
      </c>
      <c r="BC83" s="123">
        <f>IF(AZ83=3,G83,0)</f>
        <v>0</v>
      </c>
      <c r="BD83" s="123">
        <f>IF(AZ83=4,G83,0)</f>
        <v>0</v>
      </c>
      <c r="BE83" s="123">
        <f>IF(AZ83=5,G83,0)</f>
        <v>0</v>
      </c>
      <c r="CZ83" s="123">
        <v>5.0000000000000002E-5</v>
      </c>
    </row>
    <row r="84" spans="1:104" x14ac:dyDescent="0.2">
      <c r="A84" s="157"/>
      <c r="B84" s="158" t="s">
        <v>69</v>
      </c>
      <c r="C84" s="159" t="str">
        <f>CONCATENATE(B80," ",C80)</f>
        <v>767 Konstrukce zámečnické</v>
      </c>
      <c r="D84" s="157"/>
      <c r="E84" s="160"/>
      <c r="F84" s="160"/>
      <c r="G84" s="161">
        <f>SUM(G80:G83)</f>
        <v>0</v>
      </c>
      <c r="O84" s="150">
        <v>4</v>
      </c>
      <c r="BA84" s="162">
        <f>SUM(BA80:BA83)</f>
        <v>0</v>
      </c>
      <c r="BB84" s="162">
        <f>SUM(BB80:BB83)</f>
        <v>0</v>
      </c>
      <c r="BC84" s="162">
        <f>SUM(BC80:BC83)</f>
        <v>0</v>
      </c>
      <c r="BD84" s="162">
        <f>SUM(BD80:BD83)</f>
        <v>0</v>
      </c>
      <c r="BE84" s="162">
        <f>SUM(BE80:BE83)</f>
        <v>0</v>
      </c>
    </row>
    <row r="85" spans="1:104" x14ac:dyDescent="0.2">
      <c r="A85" s="124"/>
      <c r="B85" s="124"/>
      <c r="C85" s="124"/>
      <c r="D85" s="124"/>
      <c r="E85" s="124"/>
      <c r="F85" s="124"/>
      <c r="G85" s="124"/>
    </row>
    <row r="86" spans="1:104" x14ac:dyDescent="0.2">
      <c r="E86" s="123"/>
    </row>
    <row r="87" spans="1:104" x14ac:dyDescent="0.2">
      <c r="E87" s="123"/>
    </row>
    <row r="88" spans="1:104" x14ac:dyDescent="0.2">
      <c r="E88" s="123"/>
    </row>
    <row r="89" spans="1:104" x14ac:dyDescent="0.2">
      <c r="E89" s="123"/>
    </row>
    <row r="90" spans="1:104" x14ac:dyDescent="0.2">
      <c r="E90" s="123"/>
    </row>
    <row r="91" spans="1:104" x14ac:dyDescent="0.2">
      <c r="E91" s="123"/>
    </row>
    <row r="92" spans="1:104" x14ac:dyDescent="0.2">
      <c r="E92" s="123"/>
    </row>
    <row r="93" spans="1:104" x14ac:dyDescent="0.2">
      <c r="E93" s="123"/>
    </row>
    <row r="94" spans="1:104" x14ac:dyDescent="0.2">
      <c r="E94" s="123"/>
    </row>
    <row r="95" spans="1:104" x14ac:dyDescent="0.2">
      <c r="E95" s="123"/>
    </row>
    <row r="96" spans="1:104" x14ac:dyDescent="0.2">
      <c r="E96" s="123"/>
    </row>
    <row r="97" spans="1:7" x14ac:dyDescent="0.2">
      <c r="E97" s="123"/>
    </row>
    <row r="98" spans="1:7" x14ac:dyDescent="0.2">
      <c r="E98" s="123"/>
    </row>
    <row r="99" spans="1:7" x14ac:dyDescent="0.2">
      <c r="E99" s="123"/>
    </row>
    <row r="100" spans="1:7" x14ac:dyDescent="0.2">
      <c r="E100" s="123"/>
    </row>
    <row r="101" spans="1:7" x14ac:dyDescent="0.2">
      <c r="E101" s="123"/>
    </row>
    <row r="102" spans="1:7" x14ac:dyDescent="0.2">
      <c r="E102" s="123"/>
    </row>
    <row r="103" spans="1:7" x14ac:dyDescent="0.2">
      <c r="E103" s="123"/>
    </row>
    <row r="104" spans="1:7" x14ac:dyDescent="0.2">
      <c r="E104" s="123"/>
    </row>
    <row r="105" spans="1:7" x14ac:dyDescent="0.2">
      <c r="E105" s="123"/>
    </row>
    <row r="106" spans="1:7" x14ac:dyDescent="0.2">
      <c r="E106" s="123"/>
    </row>
    <row r="107" spans="1:7" x14ac:dyDescent="0.2">
      <c r="E107" s="123"/>
    </row>
    <row r="108" spans="1:7" x14ac:dyDescent="0.2">
      <c r="A108" s="163"/>
      <c r="B108" s="163"/>
      <c r="C108" s="163"/>
      <c r="D108" s="163"/>
      <c r="E108" s="163"/>
      <c r="F108" s="163"/>
      <c r="G108" s="163"/>
    </row>
    <row r="109" spans="1:7" x14ac:dyDescent="0.2">
      <c r="A109" s="163"/>
      <c r="B109" s="163"/>
      <c r="C109" s="163"/>
      <c r="D109" s="163"/>
      <c r="E109" s="163"/>
      <c r="F109" s="163"/>
      <c r="G109" s="163"/>
    </row>
    <row r="110" spans="1:7" x14ac:dyDescent="0.2">
      <c r="A110" s="163"/>
      <c r="B110" s="163"/>
      <c r="C110" s="163"/>
      <c r="D110" s="163"/>
      <c r="E110" s="163"/>
      <c r="F110" s="163"/>
      <c r="G110" s="163"/>
    </row>
    <row r="111" spans="1:7" x14ac:dyDescent="0.2">
      <c r="A111" s="163"/>
      <c r="B111" s="163"/>
      <c r="C111" s="163"/>
      <c r="D111" s="163"/>
      <c r="E111" s="163"/>
      <c r="F111" s="163"/>
      <c r="G111" s="163"/>
    </row>
    <row r="112" spans="1:7" x14ac:dyDescent="0.2">
      <c r="E112" s="123"/>
    </row>
    <row r="113" spans="5:5" x14ac:dyDescent="0.2">
      <c r="E113" s="123"/>
    </row>
    <row r="114" spans="5:5" x14ac:dyDescent="0.2">
      <c r="E114" s="123"/>
    </row>
    <row r="115" spans="5:5" x14ac:dyDescent="0.2">
      <c r="E115" s="123"/>
    </row>
    <row r="116" spans="5:5" x14ac:dyDescent="0.2">
      <c r="E116" s="123"/>
    </row>
    <row r="117" spans="5:5" x14ac:dyDescent="0.2">
      <c r="E117" s="123"/>
    </row>
    <row r="118" spans="5:5" x14ac:dyDescent="0.2">
      <c r="E118" s="123"/>
    </row>
    <row r="119" spans="5:5" x14ac:dyDescent="0.2">
      <c r="E119" s="123"/>
    </row>
    <row r="120" spans="5:5" x14ac:dyDescent="0.2">
      <c r="E120" s="123"/>
    </row>
    <row r="121" spans="5:5" x14ac:dyDescent="0.2">
      <c r="E121" s="123"/>
    </row>
    <row r="122" spans="5:5" x14ac:dyDescent="0.2">
      <c r="E122" s="123"/>
    </row>
    <row r="123" spans="5:5" x14ac:dyDescent="0.2">
      <c r="E123" s="123"/>
    </row>
    <row r="124" spans="5:5" x14ac:dyDescent="0.2">
      <c r="E124" s="123"/>
    </row>
    <row r="125" spans="5:5" x14ac:dyDescent="0.2">
      <c r="E125" s="123"/>
    </row>
    <row r="126" spans="5:5" x14ac:dyDescent="0.2">
      <c r="E126" s="123"/>
    </row>
    <row r="127" spans="5:5" x14ac:dyDescent="0.2">
      <c r="E127" s="123"/>
    </row>
    <row r="128" spans="5:5" x14ac:dyDescent="0.2">
      <c r="E128" s="123"/>
    </row>
    <row r="129" spans="1:7" x14ac:dyDescent="0.2">
      <c r="E129" s="123"/>
    </row>
    <row r="130" spans="1:7" x14ac:dyDescent="0.2">
      <c r="E130" s="123"/>
    </row>
    <row r="131" spans="1:7" x14ac:dyDescent="0.2">
      <c r="E131" s="123"/>
    </row>
    <row r="132" spans="1:7" x14ac:dyDescent="0.2">
      <c r="E132" s="123"/>
    </row>
    <row r="133" spans="1:7" x14ac:dyDescent="0.2">
      <c r="E133" s="123"/>
    </row>
    <row r="134" spans="1:7" x14ac:dyDescent="0.2">
      <c r="E134" s="123"/>
    </row>
    <row r="135" spans="1:7" x14ac:dyDescent="0.2">
      <c r="E135" s="123"/>
    </row>
    <row r="136" spans="1:7" x14ac:dyDescent="0.2">
      <c r="E136" s="123"/>
    </row>
    <row r="137" spans="1:7" x14ac:dyDescent="0.2">
      <c r="E137" s="123"/>
    </row>
    <row r="138" spans="1:7" x14ac:dyDescent="0.2">
      <c r="E138" s="123"/>
    </row>
    <row r="139" spans="1:7" x14ac:dyDescent="0.2">
      <c r="E139" s="123"/>
    </row>
    <row r="140" spans="1:7" x14ac:dyDescent="0.2">
      <c r="E140" s="123"/>
    </row>
    <row r="141" spans="1:7" x14ac:dyDescent="0.2">
      <c r="E141" s="123"/>
    </row>
    <row r="142" spans="1:7" x14ac:dyDescent="0.2">
      <c r="E142" s="123"/>
    </row>
    <row r="143" spans="1:7" x14ac:dyDescent="0.2">
      <c r="A143" s="164"/>
      <c r="B143" s="164"/>
    </row>
    <row r="144" spans="1:7" x14ac:dyDescent="0.2">
      <c r="A144" s="163"/>
      <c r="B144" s="163"/>
      <c r="C144" s="166"/>
      <c r="D144" s="166"/>
      <c r="E144" s="167"/>
      <c r="F144" s="166"/>
      <c r="G144" s="168"/>
    </row>
    <row r="145" spans="1:7" x14ac:dyDescent="0.2">
      <c r="A145" s="169"/>
      <c r="B145" s="169"/>
      <c r="C145" s="163"/>
      <c r="D145" s="163"/>
      <c r="E145" s="170"/>
      <c r="F145" s="163"/>
      <c r="G145" s="163"/>
    </row>
    <row r="146" spans="1:7" x14ac:dyDescent="0.2">
      <c r="A146" s="163"/>
      <c r="B146" s="163"/>
      <c r="C146" s="163"/>
      <c r="D146" s="163"/>
      <c r="E146" s="170"/>
      <c r="F146" s="163"/>
      <c r="G146" s="163"/>
    </row>
    <row r="147" spans="1:7" x14ac:dyDescent="0.2">
      <c r="A147" s="163"/>
      <c r="B147" s="163"/>
      <c r="C147" s="163"/>
      <c r="D147" s="163"/>
      <c r="E147" s="170"/>
      <c r="F147" s="163"/>
      <c r="G147" s="163"/>
    </row>
    <row r="148" spans="1:7" x14ac:dyDescent="0.2">
      <c r="A148" s="163"/>
      <c r="B148" s="163"/>
      <c r="C148" s="163"/>
      <c r="D148" s="163"/>
      <c r="E148" s="170"/>
      <c r="F148" s="163"/>
      <c r="G148" s="163"/>
    </row>
    <row r="149" spans="1:7" x14ac:dyDescent="0.2">
      <c r="A149" s="163"/>
      <c r="B149" s="163"/>
      <c r="C149" s="163"/>
      <c r="D149" s="163"/>
      <c r="E149" s="170"/>
      <c r="F149" s="163"/>
      <c r="G149" s="163"/>
    </row>
    <row r="150" spans="1:7" x14ac:dyDescent="0.2">
      <c r="A150" s="163"/>
      <c r="B150" s="163"/>
      <c r="C150" s="163"/>
      <c r="D150" s="163"/>
      <c r="E150" s="170"/>
      <c r="F150" s="163"/>
      <c r="G150" s="163"/>
    </row>
    <row r="151" spans="1:7" x14ac:dyDescent="0.2">
      <c r="A151" s="163"/>
      <c r="B151" s="163"/>
      <c r="C151" s="163"/>
      <c r="D151" s="163"/>
      <c r="E151" s="170"/>
      <c r="F151" s="163"/>
      <c r="G151" s="163"/>
    </row>
    <row r="152" spans="1:7" x14ac:dyDescent="0.2">
      <c r="A152" s="163"/>
      <c r="B152" s="163"/>
      <c r="C152" s="163"/>
      <c r="D152" s="163"/>
      <c r="E152" s="170"/>
      <c r="F152" s="163"/>
      <c r="G152" s="163"/>
    </row>
    <row r="153" spans="1:7" x14ac:dyDescent="0.2">
      <c r="A153" s="163"/>
      <c r="B153" s="163"/>
      <c r="C153" s="163"/>
      <c r="D153" s="163"/>
      <c r="E153" s="170"/>
      <c r="F153" s="163"/>
      <c r="G153" s="163"/>
    </row>
    <row r="154" spans="1:7" x14ac:dyDescent="0.2">
      <c r="A154" s="163"/>
      <c r="B154" s="163"/>
      <c r="C154" s="163"/>
      <c r="D154" s="163"/>
      <c r="E154" s="170"/>
      <c r="F154" s="163"/>
      <c r="G154" s="163"/>
    </row>
    <row r="155" spans="1:7" x14ac:dyDescent="0.2">
      <c r="A155" s="163"/>
      <c r="B155" s="163"/>
      <c r="C155" s="163"/>
      <c r="D155" s="163"/>
      <c r="E155" s="170"/>
      <c r="F155" s="163"/>
      <c r="G155" s="163"/>
    </row>
    <row r="156" spans="1:7" x14ac:dyDescent="0.2">
      <c r="A156" s="163"/>
      <c r="B156" s="163"/>
      <c r="C156" s="163"/>
      <c r="D156" s="163"/>
      <c r="E156" s="170"/>
      <c r="F156" s="163"/>
      <c r="G156" s="163"/>
    </row>
    <row r="157" spans="1:7" x14ac:dyDescent="0.2">
      <c r="A157" s="163"/>
      <c r="B157" s="163"/>
      <c r="C157" s="163"/>
      <c r="D157" s="163"/>
      <c r="E157" s="170"/>
      <c r="F157" s="163"/>
      <c r="G157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</dc:creator>
  <cp:lastModifiedBy>Jaroslav</cp:lastModifiedBy>
  <cp:lastPrinted>2018-01-06T20:42:52Z</cp:lastPrinted>
  <dcterms:created xsi:type="dcterms:W3CDTF">2018-01-06T20:33:26Z</dcterms:created>
  <dcterms:modified xsi:type="dcterms:W3CDTF">2018-01-06T20:43:04Z</dcterms:modified>
</cp:coreProperties>
</file>