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5440" windowHeight="12915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/>
  <c r="E68" s="1"/>
  <c r="E67"/>
  <c r="E62"/>
  <c r="D62"/>
  <c r="E30"/>
  <c r="D30"/>
  <c r="E25"/>
  <c r="D25"/>
  <c r="E22"/>
  <c r="D22"/>
  <c r="E19"/>
  <c r="E38" s="1"/>
  <c r="E57" s="1"/>
  <c r="E61" s="1"/>
  <c r="E56" s="1"/>
  <c r="E63" s="1"/>
  <c r="E64" s="1"/>
  <c r="D19"/>
  <c r="E18"/>
  <c r="E14"/>
  <c r="D14"/>
  <c r="D38" s="1"/>
  <c r="D57" s="1"/>
  <c r="D61" s="1"/>
  <c r="D56" s="1"/>
  <c r="D63" s="1"/>
  <c r="D64" s="1"/>
</calcChain>
</file>

<file path=xl/sharedStrings.xml><?xml version="1.0" encoding="utf-8"?>
<sst xmlns="http://schemas.openxmlformats.org/spreadsheetml/2006/main" count="184" uniqueCount="128">
  <si>
    <t>I</t>
  </si>
  <si>
    <t>Obec Horní Podluží IČO 00524221</t>
  </si>
  <si>
    <t>II</t>
  </si>
  <si>
    <t>Provozovatel - název a IČO</t>
  </si>
  <si>
    <t>III</t>
  </si>
  <si>
    <t>Vlastník - název a IČO</t>
  </si>
  <si>
    <t>IV</t>
  </si>
  <si>
    <t>Formulář A-F</t>
  </si>
  <si>
    <t>V</t>
  </si>
  <si>
    <t>Index 1 až x</t>
  </si>
  <si>
    <t>VI</t>
  </si>
  <si>
    <t>IČPE související s cenou</t>
  </si>
  <si>
    <t>Nákladové položky</t>
  </si>
  <si>
    <t>Měrná</t>
  </si>
  <si>
    <t>Voda pitná</t>
  </si>
  <si>
    <t>Řádek</t>
  </si>
  <si>
    <t>jedn.</t>
  </si>
  <si>
    <t>Oč. skutečnost</t>
  </si>
  <si>
    <t>Kalkulace</t>
  </si>
  <si>
    <t>1</t>
  </si>
  <si>
    <t>2</t>
  </si>
  <si>
    <t>3</t>
  </si>
  <si>
    <t>4</t>
  </si>
  <si>
    <t>5</t>
  </si>
  <si>
    <t>1.</t>
  </si>
  <si>
    <t>Materiál</t>
  </si>
  <si>
    <t>mil.Kč</t>
  </si>
  <si>
    <t>1.1</t>
  </si>
  <si>
    <t>- surová voda podzemní + povrchová</t>
  </si>
  <si>
    <t>1.2</t>
  </si>
  <si>
    <t>- pitná voda převzatá+odpadní voda předaná</t>
  </si>
  <si>
    <t>1.3</t>
  </si>
  <si>
    <t>- chemikálie</t>
  </si>
  <si>
    <t>1.4</t>
  </si>
  <si>
    <t>- ostatní materiál</t>
  </si>
  <si>
    <t>2.</t>
  </si>
  <si>
    <t>Energie</t>
  </si>
  <si>
    <t>2.1</t>
  </si>
  <si>
    <t>- elektrická energie</t>
  </si>
  <si>
    <t>2.2</t>
  </si>
  <si>
    <t>- ostatní energie (plyn, pevná a kapalná)</t>
  </si>
  <si>
    <t>3.</t>
  </si>
  <si>
    <t>Mzdy</t>
  </si>
  <si>
    <t>3.1</t>
  </si>
  <si>
    <t>- přímé mzdy</t>
  </si>
  <si>
    <t>3.2</t>
  </si>
  <si>
    <t>- ostatní osobní náklady</t>
  </si>
  <si>
    <t>4.</t>
  </si>
  <si>
    <t>Ostatní přímé náklady</t>
  </si>
  <si>
    <t>4.1</t>
  </si>
  <si>
    <t>- odpisy</t>
  </si>
  <si>
    <t>4.2</t>
  </si>
  <si>
    <t>- opravy infrastrukturního majetku</t>
  </si>
  <si>
    <t>4.3</t>
  </si>
  <si>
    <t>- nájem infrastrukturního majetku</t>
  </si>
  <si>
    <t>4.4</t>
  </si>
  <si>
    <t>- prostředky obnovy infrastr.majetku</t>
  </si>
  <si>
    <t>5.</t>
  </si>
  <si>
    <t>Provozní náklady</t>
  </si>
  <si>
    <t>5.1</t>
  </si>
  <si>
    <t>- poplatky za vypouštění odpadních vod</t>
  </si>
  <si>
    <t>5.2</t>
  </si>
  <si>
    <t>- ostatní provozní náklady externí</t>
  </si>
  <si>
    <t>5.3</t>
  </si>
  <si>
    <t>- ostatní provozní náklady ve vlastní režii</t>
  </si>
  <si>
    <t>6.</t>
  </si>
  <si>
    <t>Finanční náklady</t>
  </si>
  <si>
    <t>7.</t>
  </si>
  <si>
    <t>Finanční výnosy</t>
  </si>
  <si>
    <t>8.</t>
  </si>
  <si>
    <t>Výrobní režie</t>
  </si>
  <si>
    <t>9.</t>
  </si>
  <si>
    <t>Správní režie</t>
  </si>
  <si>
    <t>10.</t>
  </si>
  <si>
    <t>Úplné vlastní náklady</t>
  </si>
  <si>
    <t>A</t>
  </si>
  <si>
    <t>Hodnota infrastruktur.m.podle VÚME</t>
  </si>
  <si>
    <t>B</t>
  </si>
  <si>
    <t>Pořizovací cena souvis. provozního hmotn.maj.</t>
  </si>
  <si>
    <t>C</t>
  </si>
  <si>
    <t>Počet pracovníků</t>
  </si>
  <si>
    <t>osob</t>
  </si>
  <si>
    <t>D</t>
  </si>
  <si>
    <t>Voda pitná fakturovaná</t>
  </si>
  <si>
    <t>mil.m3</t>
  </si>
  <si>
    <t>E</t>
  </si>
  <si>
    <t>- z toho domácnosti</t>
  </si>
  <si>
    <t>F</t>
  </si>
  <si>
    <t>Voda odpadní odváděná fakturovaná</t>
  </si>
  <si>
    <t>G</t>
  </si>
  <si>
    <t>H</t>
  </si>
  <si>
    <t>Voda srážková fakturovaná</t>
  </si>
  <si>
    <t>Voda odpadní čištěná</t>
  </si>
  <si>
    <t>J</t>
  </si>
  <si>
    <t>Pitná nebo odpadní voda převzatá</t>
  </si>
  <si>
    <t>K</t>
  </si>
  <si>
    <t>Pitná nebo odpadní voda předaná</t>
  </si>
  <si>
    <t>Kalkulovaná cena pro vodné a stočné</t>
  </si>
  <si>
    <t>Text</t>
  </si>
  <si>
    <t>Skutečnost</t>
  </si>
  <si>
    <t>11.</t>
  </si>
  <si>
    <t>JEDNOTKOVÉ NÁKLADY</t>
  </si>
  <si>
    <t>Kč/m3</t>
  </si>
  <si>
    <t>12.</t>
  </si>
  <si>
    <t>Úplné vlastní náklady - ÚVN</t>
  </si>
  <si>
    <t>13.</t>
  </si>
  <si>
    <t>Kalkulační zisk</t>
  </si>
  <si>
    <t>14.</t>
  </si>
  <si>
    <t>- podíl z ÚVN (orientační ukazatel)</t>
  </si>
  <si>
    <t>%</t>
  </si>
  <si>
    <t>15.</t>
  </si>
  <si>
    <t>- z ř.13 na rozvoj a obnovu infrastr.majetku</t>
  </si>
  <si>
    <t>16.</t>
  </si>
  <si>
    <t>Celkem ÚVN + zisk</t>
  </si>
  <si>
    <t>17.</t>
  </si>
  <si>
    <t>Voda fakturovaná pitná, odpadní+srážková</t>
  </si>
  <si>
    <t>18.</t>
  </si>
  <si>
    <t>CENA pro vodné, stočné</t>
  </si>
  <si>
    <t>19.</t>
  </si>
  <si>
    <t>CENA pro vodné, stočné + DPH</t>
  </si>
  <si>
    <t>20.</t>
  </si>
  <si>
    <t>Prostředky obnovy infrastrukt. majetku za rok</t>
  </si>
  <si>
    <t>Tvorba prostředků od r.2009</t>
  </si>
  <si>
    <t>Čerpání prostředků od r.2009</t>
  </si>
  <si>
    <t>Výpočet (kalkulace) cen pro stočné pro kalendářní rok 2017</t>
  </si>
  <si>
    <t>Příjemce stočného</t>
  </si>
  <si>
    <t>Náklady pro výpočet ceny pro stočné</t>
  </si>
  <si>
    <t>voda odpadní</t>
  </si>
</sst>
</file>

<file path=xl/styles.xml><?xml version="1.0" encoding="utf-8"?>
<styleSheet xmlns="http://schemas.openxmlformats.org/spreadsheetml/2006/main">
  <numFmts count="3">
    <numFmt numFmtId="164" formatCode="#0.000000"/>
    <numFmt numFmtId="165" formatCode="0.000000"/>
    <numFmt numFmtId="166" formatCode="#0.00"/>
  </numFmts>
  <fonts count="4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0" fontId="3" fillId="0" borderId="0" xfId="0" applyFont="1"/>
    <xf numFmtId="49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164" fontId="3" fillId="2" borderId="2" xfId="0" applyNumberFormat="1" applyFont="1" applyFill="1" applyBorder="1"/>
    <xf numFmtId="164" fontId="3" fillId="2" borderId="8" xfId="0" applyNumberFormat="1" applyFont="1" applyFill="1" applyBorder="1"/>
    <xf numFmtId="49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164" fontId="2" fillId="0" borderId="2" xfId="0" applyNumberFormat="1" applyFont="1" applyBorder="1"/>
    <xf numFmtId="164" fontId="2" fillId="0" borderId="8" xfId="0" applyNumberFormat="1" applyFont="1" applyBorder="1"/>
    <xf numFmtId="165" fontId="3" fillId="2" borderId="2" xfId="0" applyNumberFormat="1" applyFont="1" applyFill="1" applyBorder="1"/>
    <xf numFmtId="166" fontId="2" fillId="0" borderId="2" xfId="0" applyNumberFormat="1" applyFont="1" applyFill="1" applyBorder="1"/>
    <xf numFmtId="166" fontId="2" fillId="0" borderId="8" xfId="0" applyNumberFormat="1" applyFont="1" applyFill="1" applyBorder="1"/>
    <xf numFmtId="166" fontId="2" fillId="0" borderId="2" xfId="0" applyNumberFormat="1" applyFont="1" applyBorder="1"/>
    <xf numFmtId="166" fontId="2" fillId="0" borderId="8" xfId="0" applyNumberFormat="1" applyFont="1" applyBorder="1"/>
    <xf numFmtId="1" fontId="2" fillId="0" borderId="2" xfId="0" applyNumberFormat="1" applyFont="1" applyBorder="1"/>
    <xf numFmtId="1" fontId="2" fillId="0" borderId="8" xfId="0" applyNumberFormat="1" applyFont="1" applyBorder="1"/>
    <xf numFmtId="165" fontId="2" fillId="0" borderId="2" xfId="0" applyNumberFormat="1" applyFont="1" applyBorder="1"/>
    <xf numFmtId="165" fontId="2" fillId="0" borderId="8" xfId="0" applyNumberFormat="1" applyFont="1" applyBorder="1"/>
    <xf numFmtId="0" fontId="2" fillId="0" borderId="8" xfId="0" applyFont="1" applyBorder="1"/>
    <xf numFmtId="2" fontId="2" fillId="0" borderId="8" xfId="0" applyNumberFormat="1" applyFont="1" applyBorder="1"/>
    <xf numFmtId="2" fontId="3" fillId="0" borderId="8" xfId="0" applyNumberFormat="1" applyFont="1" applyBorder="1"/>
    <xf numFmtId="0" fontId="2" fillId="0" borderId="2" xfId="0" applyFont="1" applyBorder="1" applyAlignment="1">
      <alignment horizontal="center"/>
    </xf>
    <xf numFmtId="2" fontId="3" fillId="3" borderId="8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workbookViewId="0">
      <selection activeCell="D11" sqref="D11:E11"/>
    </sheetView>
  </sheetViews>
  <sheetFormatPr defaultRowHeight="15"/>
  <cols>
    <col min="1" max="1" width="4.85546875" customWidth="1"/>
    <col min="2" max="2" width="29.28515625" customWidth="1"/>
    <col min="3" max="3" width="7.5703125" customWidth="1"/>
    <col min="4" max="5" width="10.140625" customWidth="1"/>
    <col min="6" max="6" width="19.7109375" customWidth="1"/>
  </cols>
  <sheetData>
    <row r="1" spans="1:5" s="1" customFormat="1" ht="12" customHeight="1">
      <c r="A1" s="41" t="s">
        <v>124</v>
      </c>
      <c r="B1" s="41"/>
      <c r="C1" s="41"/>
      <c r="D1" s="41"/>
      <c r="E1" s="41"/>
    </row>
    <row r="2" spans="1:5" s="1" customFormat="1" ht="12" customHeight="1">
      <c r="A2" s="41"/>
      <c r="B2" s="41"/>
      <c r="C2" s="41"/>
      <c r="D2" s="41"/>
      <c r="E2" s="41"/>
    </row>
    <row r="3" spans="1:5" s="1" customFormat="1" ht="9.4" customHeight="1">
      <c r="A3" s="2" t="s">
        <v>0</v>
      </c>
      <c r="B3" s="3" t="s">
        <v>125</v>
      </c>
      <c r="C3" s="42" t="s">
        <v>1</v>
      </c>
      <c r="D3" s="42"/>
      <c r="E3" s="42"/>
    </row>
    <row r="4" spans="1:5" s="1" customFormat="1" ht="9.4" customHeight="1">
      <c r="A4" s="2" t="s">
        <v>2</v>
      </c>
      <c r="B4" s="3" t="s">
        <v>3</v>
      </c>
      <c r="C4" s="42" t="s">
        <v>1</v>
      </c>
      <c r="D4" s="42"/>
      <c r="E4" s="42"/>
    </row>
    <row r="5" spans="1:5" s="1" customFormat="1" ht="9.4" customHeight="1">
      <c r="A5" s="2" t="s">
        <v>4</v>
      </c>
      <c r="B5" s="3" t="s">
        <v>5</v>
      </c>
      <c r="C5" s="42" t="s">
        <v>1</v>
      </c>
      <c r="D5" s="42"/>
      <c r="E5" s="42"/>
    </row>
    <row r="6" spans="1:5" s="1" customFormat="1" ht="9.4" customHeight="1">
      <c r="A6" s="2" t="s">
        <v>6</v>
      </c>
      <c r="B6" s="3" t="s">
        <v>7</v>
      </c>
      <c r="C6" s="2"/>
      <c r="D6" s="2"/>
      <c r="E6" s="2"/>
    </row>
    <row r="7" spans="1:5" s="1" customFormat="1" ht="9.4" customHeight="1">
      <c r="A7" s="2" t="s">
        <v>8</v>
      </c>
      <c r="B7" s="3" t="s">
        <v>9</v>
      </c>
      <c r="C7" s="2"/>
      <c r="D7" s="2"/>
      <c r="E7" s="2"/>
    </row>
    <row r="8" spans="1:5" s="1" customFormat="1" ht="9.4" customHeight="1">
      <c r="A8" s="2" t="s">
        <v>10</v>
      </c>
      <c r="B8" s="3" t="s">
        <v>11</v>
      </c>
      <c r="C8" s="2"/>
      <c r="D8" s="2"/>
      <c r="E8" s="2"/>
    </row>
    <row r="9" spans="1:5" s="4" customFormat="1" ht="9.4" customHeight="1">
      <c r="A9" s="42"/>
      <c r="B9" s="42"/>
    </row>
    <row r="10" spans="1:5" s="4" customFormat="1" ht="9.4" customHeight="1">
      <c r="A10" s="5"/>
      <c r="B10" s="37" t="s">
        <v>126</v>
      </c>
      <c r="C10" s="38"/>
      <c r="D10" s="38"/>
      <c r="E10" s="39"/>
    </row>
    <row r="11" spans="1:5" s="4" customFormat="1" ht="9.4" customHeight="1">
      <c r="A11" s="6"/>
      <c r="B11" s="7" t="s">
        <v>12</v>
      </c>
      <c r="C11" s="8" t="s">
        <v>13</v>
      </c>
      <c r="D11" s="37" t="s">
        <v>127</v>
      </c>
      <c r="E11" s="39"/>
    </row>
    <row r="12" spans="1:5" s="4" customFormat="1" ht="9.4" customHeight="1">
      <c r="A12" s="9" t="s">
        <v>15</v>
      </c>
      <c r="B12" s="10"/>
      <c r="C12" s="9" t="s">
        <v>16</v>
      </c>
      <c r="D12" s="9" t="s">
        <v>17</v>
      </c>
      <c r="E12" s="11" t="s">
        <v>18</v>
      </c>
    </row>
    <row r="13" spans="1:5" s="14" customFormat="1" ht="9.4" customHeight="1">
      <c r="A13" s="12" t="s">
        <v>19</v>
      </c>
      <c r="B13" s="12" t="s">
        <v>20</v>
      </c>
      <c r="C13" s="12" t="s">
        <v>21</v>
      </c>
      <c r="D13" s="12" t="s">
        <v>22</v>
      </c>
      <c r="E13" s="13" t="s">
        <v>23</v>
      </c>
    </row>
    <row r="14" spans="1:5" s="14" customFormat="1" ht="9.4" customHeight="1">
      <c r="A14" s="15" t="s">
        <v>24</v>
      </c>
      <c r="B14" s="16" t="s">
        <v>25</v>
      </c>
      <c r="C14" s="16" t="s">
        <v>26</v>
      </c>
      <c r="D14" s="17">
        <f>SUM(D15:D18)</f>
        <v>1.3919000000000001E-2</v>
      </c>
      <c r="E14" s="18">
        <f>SUM(E15:E18)</f>
        <v>1.4999999999999999E-2</v>
      </c>
    </row>
    <row r="15" spans="1:5" s="4" customFormat="1" ht="9.4" customHeight="1">
      <c r="A15" s="19" t="s">
        <v>27</v>
      </c>
      <c r="B15" s="20" t="s">
        <v>28</v>
      </c>
      <c r="C15" s="20" t="s">
        <v>26</v>
      </c>
      <c r="D15" s="21"/>
      <c r="E15" s="22"/>
    </row>
    <row r="16" spans="1:5" s="4" customFormat="1" ht="9.4" customHeight="1">
      <c r="A16" s="19" t="s">
        <v>29</v>
      </c>
      <c r="B16" s="20" t="s">
        <v>30</v>
      </c>
      <c r="C16" s="20" t="s">
        <v>26</v>
      </c>
      <c r="D16" s="21"/>
      <c r="E16" s="22"/>
    </row>
    <row r="17" spans="1:5" s="4" customFormat="1" ht="9.4" customHeight="1">
      <c r="A17" s="19" t="s">
        <v>31</v>
      </c>
      <c r="B17" s="20" t="s">
        <v>32</v>
      </c>
      <c r="C17" s="20" t="s">
        <v>26</v>
      </c>
      <c r="D17" s="21"/>
      <c r="E17" s="22"/>
    </row>
    <row r="18" spans="1:5" s="4" customFormat="1" ht="9.4" customHeight="1">
      <c r="A18" s="19" t="s">
        <v>33</v>
      </c>
      <c r="B18" s="20" t="s">
        <v>34</v>
      </c>
      <c r="C18" s="20" t="s">
        <v>26</v>
      </c>
      <c r="D18" s="21">
        <v>1.3919000000000001E-2</v>
      </c>
      <c r="E18" s="22">
        <f>0.015</f>
        <v>1.4999999999999999E-2</v>
      </c>
    </row>
    <row r="19" spans="1:5" s="14" customFormat="1" ht="9.4" customHeight="1">
      <c r="A19" s="15" t="s">
        <v>35</v>
      </c>
      <c r="B19" s="16" t="s">
        <v>36</v>
      </c>
      <c r="C19" s="16" t="s">
        <v>26</v>
      </c>
      <c r="D19" s="17">
        <f>SUM(D20:D21)</f>
        <v>4.0025999999999999E-2</v>
      </c>
      <c r="E19" s="18">
        <f>SUM(E20:E21)</f>
        <v>0.2</v>
      </c>
    </row>
    <row r="20" spans="1:5" s="4" customFormat="1" ht="9.4" customHeight="1">
      <c r="A20" s="19" t="s">
        <v>37</v>
      </c>
      <c r="B20" s="20" t="s">
        <v>38</v>
      </c>
      <c r="C20" s="20" t="s">
        <v>26</v>
      </c>
      <c r="D20" s="21">
        <v>3.9025999999999998E-2</v>
      </c>
      <c r="E20" s="22">
        <v>0.2</v>
      </c>
    </row>
    <row r="21" spans="1:5" s="4" customFormat="1" ht="9.4" customHeight="1">
      <c r="A21" s="19" t="s">
        <v>39</v>
      </c>
      <c r="B21" s="20" t="s">
        <v>40</v>
      </c>
      <c r="C21" s="20" t="s">
        <v>26</v>
      </c>
      <c r="D21" s="21">
        <v>1E-3</v>
      </c>
      <c r="E21" s="22"/>
    </row>
    <row r="22" spans="1:5" s="14" customFormat="1" ht="9.4" customHeight="1">
      <c r="A22" s="15" t="s">
        <v>41</v>
      </c>
      <c r="B22" s="16" t="s">
        <v>42</v>
      </c>
      <c r="C22" s="16" t="s">
        <v>26</v>
      </c>
      <c r="D22" s="17">
        <f>SUM(D23:D24)</f>
        <v>0</v>
      </c>
      <c r="E22" s="18">
        <f>SUM(E23:E24)</f>
        <v>0.01</v>
      </c>
    </row>
    <row r="23" spans="1:5" s="4" customFormat="1" ht="9.4" customHeight="1">
      <c r="A23" s="19" t="s">
        <v>43</v>
      </c>
      <c r="B23" s="20" t="s">
        <v>44</v>
      </c>
      <c r="C23" s="20" t="s">
        <v>26</v>
      </c>
      <c r="D23" s="21"/>
      <c r="E23" s="22"/>
    </row>
    <row r="24" spans="1:5" s="4" customFormat="1" ht="9.4" customHeight="1">
      <c r="A24" s="19" t="s">
        <v>45</v>
      </c>
      <c r="B24" s="20" t="s">
        <v>46</v>
      </c>
      <c r="C24" s="20" t="s">
        <v>26</v>
      </c>
      <c r="D24" s="21"/>
      <c r="E24" s="22">
        <v>0.01</v>
      </c>
    </row>
    <row r="25" spans="1:5" s="14" customFormat="1" ht="9.4" customHeight="1">
      <c r="A25" s="15" t="s">
        <v>47</v>
      </c>
      <c r="B25" s="16" t="s">
        <v>48</v>
      </c>
      <c r="C25" s="16" t="s">
        <v>26</v>
      </c>
      <c r="D25" s="17">
        <f>SUM(D26:D29)</f>
        <v>0.97618099999999997</v>
      </c>
      <c r="E25" s="18">
        <f>SUM(E26:E29)</f>
        <v>1</v>
      </c>
    </row>
    <row r="26" spans="1:5" s="4" customFormat="1" ht="9.4" customHeight="1">
      <c r="A26" s="19" t="s">
        <v>49</v>
      </c>
      <c r="B26" s="20" t="s">
        <v>50</v>
      </c>
      <c r="C26" s="20" t="s">
        <v>26</v>
      </c>
      <c r="D26" s="21">
        <v>0.82199500000000003</v>
      </c>
      <c r="E26" s="22">
        <v>0.85</v>
      </c>
    </row>
    <row r="27" spans="1:5" s="4" customFormat="1" ht="9.4" customHeight="1">
      <c r="A27" s="19" t="s">
        <v>51</v>
      </c>
      <c r="B27" s="20" t="s">
        <v>52</v>
      </c>
      <c r="C27" s="20" t="s">
        <v>26</v>
      </c>
      <c r="D27" s="21">
        <v>0.15418599999999999</v>
      </c>
      <c r="E27" s="22">
        <v>0.15</v>
      </c>
    </row>
    <row r="28" spans="1:5" s="4" customFormat="1" ht="9.4" customHeight="1">
      <c r="A28" s="19" t="s">
        <v>53</v>
      </c>
      <c r="B28" s="20" t="s">
        <v>54</v>
      </c>
      <c r="C28" s="20" t="s">
        <v>26</v>
      </c>
      <c r="D28" s="21"/>
      <c r="E28" s="22"/>
    </row>
    <row r="29" spans="1:5" s="4" customFormat="1" ht="9.4" customHeight="1">
      <c r="A29" s="19" t="s">
        <v>55</v>
      </c>
      <c r="B29" s="20" t="s">
        <v>56</v>
      </c>
      <c r="C29" s="20" t="s">
        <v>26</v>
      </c>
      <c r="D29" s="21"/>
      <c r="E29" s="22"/>
    </row>
    <row r="30" spans="1:5" s="14" customFormat="1" ht="9.4" customHeight="1">
      <c r="A30" s="15" t="s">
        <v>57</v>
      </c>
      <c r="B30" s="16" t="s">
        <v>58</v>
      </c>
      <c r="C30" s="16" t="s">
        <v>26</v>
      </c>
      <c r="D30" s="17">
        <f>SUM(D31:D33)</f>
        <v>0.192052</v>
      </c>
      <c r="E30" s="18">
        <f>SUM(E31:E33)</f>
        <v>0.2</v>
      </c>
    </row>
    <row r="31" spans="1:5" s="4" customFormat="1" ht="9.4" customHeight="1">
      <c r="A31" s="19" t="s">
        <v>59</v>
      </c>
      <c r="B31" s="20" t="s">
        <v>60</v>
      </c>
      <c r="C31" s="20" t="s">
        <v>26</v>
      </c>
      <c r="D31" s="21"/>
      <c r="E31" s="22"/>
    </row>
    <row r="32" spans="1:5" s="4" customFormat="1" ht="9.4" customHeight="1">
      <c r="A32" s="19" t="s">
        <v>61</v>
      </c>
      <c r="B32" s="20" t="s">
        <v>62</v>
      </c>
      <c r="C32" s="20" t="s">
        <v>26</v>
      </c>
      <c r="D32" s="21">
        <v>0.192052</v>
      </c>
      <c r="E32" s="22">
        <v>0.2</v>
      </c>
    </row>
    <row r="33" spans="1:5" s="4" customFormat="1" ht="9.4" customHeight="1">
      <c r="A33" s="19" t="s">
        <v>63</v>
      </c>
      <c r="B33" s="20" t="s">
        <v>64</v>
      </c>
      <c r="C33" s="20" t="s">
        <v>26</v>
      </c>
      <c r="D33" s="21"/>
      <c r="E33" s="22"/>
    </row>
    <row r="34" spans="1:5" s="14" customFormat="1" ht="9.4" customHeight="1">
      <c r="A34" s="15" t="s">
        <v>65</v>
      </c>
      <c r="B34" s="16" t="s">
        <v>66</v>
      </c>
      <c r="C34" s="16" t="s">
        <v>26</v>
      </c>
      <c r="D34" s="17"/>
      <c r="E34" s="18"/>
    </row>
    <row r="35" spans="1:5" s="14" customFormat="1" ht="9.4" customHeight="1">
      <c r="A35" s="15" t="s">
        <v>67</v>
      </c>
      <c r="B35" s="16" t="s">
        <v>68</v>
      </c>
      <c r="C35" s="16" t="s">
        <v>26</v>
      </c>
      <c r="D35" s="17"/>
      <c r="E35" s="18"/>
    </row>
    <row r="36" spans="1:5" s="14" customFormat="1" ht="9.4" customHeight="1">
      <c r="A36" s="15" t="s">
        <v>69</v>
      </c>
      <c r="B36" s="16" t="s">
        <v>70</v>
      </c>
      <c r="C36" s="16" t="s">
        <v>26</v>
      </c>
      <c r="D36" s="17"/>
      <c r="E36" s="18"/>
    </row>
    <row r="37" spans="1:5" s="14" customFormat="1" ht="9.4" customHeight="1">
      <c r="A37" s="15" t="s">
        <v>71</v>
      </c>
      <c r="B37" s="16" t="s">
        <v>72</v>
      </c>
      <c r="C37" s="16" t="s">
        <v>26</v>
      </c>
      <c r="D37" s="17"/>
      <c r="E37" s="18"/>
    </row>
    <row r="38" spans="1:5" s="14" customFormat="1" ht="9.4" customHeight="1">
      <c r="A38" s="15" t="s">
        <v>73</v>
      </c>
      <c r="B38" s="16" t="s">
        <v>74</v>
      </c>
      <c r="C38" s="16" t="s">
        <v>26</v>
      </c>
      <c r="D38" s="23">
        <f>D14+D19+D22+D25+D30+D34+D35+D36+D37</f>
        <v>1.222178</v>
      </c>
      <c r="E38" s="18">
        <f>E14+E19+E22+E25+E30+E34+E35+E36+E37</f>
        <v>1.425</v>
      </c>
    </row>
    <row r="39" spans="1:5" s="4" customFormat="1" ht="9.4" customHeight="1">
      <c r="A39" s="19" t="s">
        <v>75</v>
      </c>
      <c r="B39" s="20" t="s">
        <v>76</v>
      </c>
      <c r="C39" s="20" t="s">
        <v>26</v>
      </c>
      <c r="D39" s="24">
        <v>40.909999999999997</v>
      </c>
      <c r="E39" s="25">
        <v>40.909999999999997</v>
      </c>
    </row>
    <row r="40" spans="1:5" s="4" customFormat="1" ht="9.4" customHeight="1">
      <c r="A40" s="19" t="s">
        <v>77</v>
      </c>
      <c r="B40" s="20" t="s">
        <v>78</v>
      </c>
      <c r="C40" s="20" t="s">
        <v>26</v>
      </c>
      <c r="D40" s="26"/>
      <c r="E40" s="27"/>
    </row>
    <row r="41" spans="1:5" s="4" customFormat="1" ht="9.4" customHeight="1">
      <c r="A41" s="19" t="s">
        <v>79</v>
      </c>
      <c r="B41" s="20" t="s">
        <v>80</v>
      </c>
      <c r="C41" s="20" t="s">
        <v>81</v>
      </c>
      <c r="D41" s="28"/>
      <c r="E41" s="29"/>
    </row>
    <row r="42" spans="1:5" s="4" customFormat="1" ht="9.4" customHeight="1">
      <c r="A42" s="19" t="s">
        <v>82</v>
      </c>
      <c r="B42" s="20" t="s">
        <v>83</v>
      </c>
      <c r="C42" s="20" t="s">
        <v>84</v>
      </c>
      <c r="D42" s="21"/>
      <c r="E42" s="22"/>
    </row>
    <row r="43" spans="1:5" s="4" customFormat="1" ht="9.4" customHeight="1">
      <c r="A43" s="19" t="s">
        <v>85</v>
      </c>
      <c r="B43" s="20" t="s">
        <v>86</v>
      </c>
      <c r="C43" s="20" t="s">
        <v>84</v>
      </c>
      <c r="D43" s="21"/>
      <c r="E43" s="22"/>
    </row>
    <row r="44" spans="1:5" s="4" customFormat="1" ht="9.4" customHeight="1">
      <c r="A44" s="19" t="s">
        <v>87</v>
      </c>
      <c r="B44" s="20" t="s">
        <v>88</v>
      </c>
      <c r="C44" s="20" t="s">
        <v>84</v>
      </c>
      <c r="D44" s="30">
        <v>4.4576999999999999E-2</v>
      </c>
      <c r="E44" s="31">
        <v>0.05</v>
      </c>
    </row>
    <row r="45" spans="1:5" s="4" customFormat="1" ht="9.4" customHeight="1">
      <c r="A45" s="19" t="s">
        <v>89</v>
      </c>
      <c r="B45" s="20" t="s">
        <v>86</v>
      </c>
      <c r="C45" s="20" t="s">
        <v>84</v>
      </c>
      <c r="D45" s="30">
        <v>4.4576999999999999E-2</v>
      </c>
      <c r="E45" s="31">
        <v>0.05</v>
      </c>
    </row>
    <row r="46" spans="1:5" s="4" customFormat="1" ht="9.4" customHeight="1">
      <c r="A46" s="19" t="s">
        <v>90</v>
      </c>
      <c r="B46" s="20" t="s">
        <v>91</v>
      </c>
      <c r="C46" s="20" t="s">
        <v>84</v>
      </c>
      <c r="D46" s="20"/>
      <c r="E46" s="32"/>
    </row>
    <row r="47" spans="1:5" s="4" customFormat="1" ht="9.4" customHeight="1">
      <c r="A47" s="19" t="s">
        <v>0</v>
      </c>
      <c r="B47" s="20" t="s">
        <v>92</v>
      </c>
      <c r="C47" s="20" t="s">
        <v>84</v>
      </c>
      <c r="D47" s="20"/>
      <c r="E47" s="32"/>
    </row>
    <row r="48" spans="1:5" s="4" customFormat="1" ht="9.4" customHeight="1">
      <c r="A48" s="19" t="s">
        <v>93</v>
      </c>
      <c r="B48" s="20" t="s">
        <v>94</v>
      </c>
      <c r="C48" s="20" t="s">
        <v>84</v>
      </c>
      <c r="D48" s="21"/>
      <c r="E48" s="22"/>
    </row>
    <row r="49" spans="1:5" s="4" customFormat="1" ht="9.4" customHeight="1">
      <c r="A49" s="19" t="s">
        <v>95</v>
      </c>
      <c r="B49" s="20" t="s">
        <v>96</v>
      </c>
      <c r="C49" s="20" t="s">
        <v>84</v>
      </c>
      <c r="D49" s="21"/>
      <c r="E49" s="22"/>
    </row>
    <row r="50" spans="1:5" s="4" customFormat="1" ht="9.4" customHeight="1"/>
    <row r="51" spans="1:5" s="4" customFormat="1" ht="9.4" customHeight="1"/>
    <row r="52" spans="1:5" s="4" customFormat="1" ht="9.4" customHeight="1">
      <c r="A52" s="5"/>
      <c r="B52" s="37" t="s">
        <v>97</v>
      </c>
      <c r="C52" s="38"/>
      <c r="D52" s="38"/>
      <c r="E52" s="40"/>
    </row>
    <row r="53" spans="1:5" s="4" customFormat="1" ht="9.4" customHeight="1">
      <c r="A53" s="6"/>
      <c r="B53" s="6" t="s">
        <v>98</v>
      </c>
      <c r="C53" s="8" t="s">
        <v>13</v>
      </c>
      <c r="D53" s="37" t="s">
        <v>14</v>
      </c>
      <c r="E53" s="40"/>
    </row>
    <row r="54" spans="1:5" s="4" customFormat="1" ht="9.4" customHeight="1">
      <c r="A54" s="9" t="s">
        <v>15</v>
      </c>
      <c r="B54" s="10"/>
      <c r="C54" s="9" t="s">
        <v>16</v>
      </c>
      <c r="D54" s="9" t="s">
        <v>99</v>
      </c>
      <c r="E54" s="11" t="s">
        <v>18</v>
      </c>
    </row>
    <row r="55" spans="1:5" s="14" customFormat="1" ht="9.4" customHeight="1">
      <c r="A55" s="12" t="s">
        <v>19</v>
      </c>
      <c r="B55" s="12" t="s">
        <v>20</v>
      </c>
      <c r="C55" s="12" t="s">
        <v>21</v>
      </c>
      <c r="D55" s="12" t="s">
        <v>22</v>
      </c>
      <c r="E55" s="13" t="s">
        <v>23</v>
      </c>
    </row>
    <row r="56" spans="1:5" s="4" customFormat="1" ht="9.4" customHeight="1">
      <c r="A56" s="19" t="s">
        <v>100</v>
      </c>
      <c r="B56" s="20" t="s">
        <v>101</v>
      </c>
      <c r="C56" s="20" t="s">
        <v>102</v>
      </c>
      <c r="D56" s="31">
        <f>D61/D62</f>
        <v>27.417233102272473</v>
      </c>
      <c r="E56" s="31">
        <f>E61/E62</f>
        <v>28.5</v>
      </c>
    </row>
    <row r="57" spans="1:5" s="4" customFormat="1" ht="9.4" customHeight="1">
      <c r="A57" s="19" t="s">
        <v>103</v>
      </c>
      <c r="B57" s="20" t="s">
        <v>104</v>
      </c>
      <c r="C57" s="20" t="s">
        <v>26</v>
      </c>
      <c r="D57" s="31">
        <f>D38</f>
        <v>1.222178</v>
      </c>
      <c r="E57" s="31">
        <f>E38</f>
        <v>1.425</v>
      </c>
    </row>
    <row r="58" spans="1:5" s="4" customFormat="1" ht="9.4" customHeight="1">
      <c r="A58" s="19" t="s">
        <v>105</v>
      </c>
      <c r="B58" s="20" t="s">
        <v>106</v>
      </c>
      <c r="C58" s="20" t="s">
        <v>26</v>
      </c>
      <c r="D58" s="31">
        <v>0.21082000000000001</v>
      </c>
      <c r="E58" s="31">
        <v>0.21082000000000001</v>
      </c>
    </row>
    <row r="59" spans="1:5" s="4" customFormat="1" ht="9.4" customHeight="1">
      <c r="A59" s="19" t="s">
        <v>107</v>
      </c>
      <c r="B59" s="20" t="s">
        <v>108</v>
      </c>
      <c r="C59" s="20" t="s">
        <v>109</v>
      </c>
      <c r="D59" s="26"/>
      <c r="E59" s="31"/>
    </row>
    <row r="60" spans="1:5" s="4" customFormat="1" ht="9.4" customHeight="1">
      <c r="A60" s="19" t="s">
        <v>110</v>
      </c>
      <c r="B60" s="20" t="s">
        <v>111</v>
      </c>
      <c r="C60" s="20" t="s">
        <v>26</v>
      </c>
      <c r="D60" s="31">
        <v>0.13900000000000001</v>
      </c>
      <c r="E60" s="31">
        <v>0.13900000000000001</v>
      </c>
    </row>
    <row r="61" spans="1:5" s="4" customFormat="1" ht="9.4" customHeight="1">
      <c r="A61" s="19" t="s">
        <v>112</v>
      </c>
      <c r="B61" s="20" t="s">
        <v>113</v>
      </c>
      <c r="C61" s="20" t="s">
        <v>26</v>
      </c>
      <c r="D61" s="31">
        <f>D57</f>
        <v>1.222178</v>
      </c>
      <c r="E61" s="31">
        <f>E57</f>
        <v>1.425</v>
      </c>
    </row>
    <row r="62" spans="1:5" s="4" customFormat="1" ht="9.4" customHeight="1">
      <c r="A62" s="19" t="s">
        <v>114</v>
      </c>
      <c r="B62" s="20" t="s">
        <v>115</v>
      </c>
      <c r="C62" s="20" t="s">
        <v>84</v>
      </c>
      <c r="D62" s="31">
        <f>D45</f>
        <v>4.4576999999999999E-2</v>
      </c>
      <c r="E62" s="31">
        <f>E45</f>
        <v>0.05</v>
      </c>
    </row>
    <row r="63" spans="1:5" s="4" customFormat="1" ht="9.4" customHeight="1">
      <c r="A63" s="19" t="s">
        <v>116</v>
      </c>
      <c r="B63" s="20" t="s">
        <v>117</v>
      </c>
      <c r="C63" s="20" t="s">
        <v>102</v>
      </c>
      <c r="D63" s="33">
        <f>D56</f>
        <v>27.417233102272473</v>
      </c>
      <c r="E63" s="33">
        <f>E56</f>
        <v>28.5</v>
      </c>
    </row>
    <row r="64" spans="1:5" s="4" customFormat="1" ht="9.4" customHeight="1">
      <c r="A64" s="19" t="s">
        <v>118</v>
      </c>
      <c r="B64" s="20" t="s">
        <v>119</v>
      </c>
      <c r="C64" s="20" t="s">
        <v>102</v>
      </c>
      <c r="D64" s="34">
        <f>D63*1.15</f>
        <v>31.529818067613341</v>
      </c>
      <c r="E64" s="36">
        <f>E63*1.15</f>
        <v>32.774999999999999</v>
      </c>
    </row>
    <row r="65" spans="1:5" s="4" customFormat="1" ht="9.4" customHeight="1">
      <c r="A65" s="35"/>
      <c r="B65" s="20"/>
      <c r="C65" s="20"/>
      <c r="D65" s="20"/>
      <c r="E65" s="31"/>
    </row>
    <row r="66" spans="1:5" s="4" customFormat="1" ht="9.4" customHeight="1">
      <c r="A66" s="19" t="s">
        <v>120</v>
      </c>
      <c r="B66" s="20" t="s">
        <v>121</v>
      </c>
      <c r="C66" s="20" t="s">
        <v>26</v>
      </c>
      <c r="D66" s="20"/>
      <c r="E66" s="31"/>
    </row>
    <row r="67" spans="1:5" s="4" customFormat="1" ht="9.4" customHeight="1">
      <c r="A67" s="35"/>
      <c r="B67" s="20" t="s">
        <v>122</v>
      </c>
      <c r="C67" s="20" t="s">
        <v>26</v>
      </c>
      <c r="D67" s="30">
        <v>0.69499999999999995</v>
      </c>
      <c r="E67" s="31">
        <f>D67</f>
        <v>0.69499999999999995</v>
      </c>
    </row>
    <row r="68" spans="1:5" s="4" customFormat="1" ht="9.4" customHeight="1">
      <c r="A68" s="35"/>
      <c r="B68" s="20" t="s">
        <v>123</v>
      </c>
      <c r="C68" s="20" t="s">
        <v>26</v>
      </c>
      <c r="D68" s="30">
        <f>2*0.695</f>
        <v>1.39</v>
      </c>
      <c r="E68" s="31">
        <f>D68</f>
        <v>1.39</v>
      </c>
    </row>
  </sheetData>
  <mergeCells count="10">
    <mergeCell ref="B10:E10"/>
    <mergeCell ref="D11:E11"/>
    <mergeCell ref="B52:E52"/>
    <mergeCell ref="D53:E53"/>
    <mergeCell ref="A1:E1"/>
    <mergeCell ref="A2:E2"/>
    <mergeCell ref="C3:E3"/>
    <mergeCell ref="C4:E4"/>
    <mergeCell ref="C5:E5"/>
    <mergeCell ref="A9:B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2017-05-11T06:37:16Z</dcterms:created>
  <dcterms:modified xsi:type="dcterms:W3CDTF">2017-05-11T07:10:40Z</dcterms:modified>
</cp:coreProperties>
</file>